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1B508334-D381-4AA9-AE88-D7EA44CA24E6}" xr6:coauthVersionLast="47" xr6:coauthVersionMax="47" xr10:uidLastSave="{00000000-0000-0000-0000-000000000000}"/>
  <workbookProtection workbookAlgorithmName="SHA-512" workbookHashValue="Jgw+WKCMSFQOXh8SNqwa0JvGyiJwaXFtpXA4I1/2LPQHoL5cjYxgseldQkRG9SsicNWPdafjwOG9yyvy6TWbDQ==" workbookSaltValue="cQhAWlQ9juBxcq9VOkLFbA==" workbookSpinCount="100000" lockStructure="1"/>
  <bookViews>
    <workbookView xWindow="-120" yWindow="-120" windowWidth="29040" windowHeight="15840" tabRatio="746" xr2:uid="{00000000-000D-0000-FFFF-FFFF00000000}"/>
  </bookViews>
  <sheets>
    <sheet name="Deckblatt_Ex_MPT" sheetId="54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54" l="1"/>
  <c r="D40" i="54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N2" i="67" l="1"/>
  <c r="J2" i="67"/>
  <c r="N2" i="65"/>
  <c r="J2" i="65"/>
  <c r="O2" i="65" s="1"/>
  <c r="X2" i="66"/>
  <c r="R2" i="66"/>
  <c r="L2" i="66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S5" i="66" l="1"/>
  <c r="S17" i="66"/>
  <c r="S29" i="66"/>
  <c r="S41" i="66"/>
  <c r="S53" i="66"/>
  <c r="S65" i="66"/>
  <c r="S77" i="66"/>
  <c r="S89" i="66"/>
  <c r="S2" i="66"/>
  <c r="S30" i="66"/>
  <c r="S31" i="66"/>
  <c r="S79" i="66"/>
  <c r="S56" i="66"/>
  <c r="S69" i="66"/>
  <c r="S42" i="66"/>
  <c r="S9" i="66"/>
  <c r="S67" i="66"/>
  <c r="S33" i="66"/>
  <c r="S10" i="66"/>
  <c r="S22" i="66"/>
  <c r="S34" i="66"/>
  <c r="S46" i="66"/>
  <c r="S58" i="66"/>
  <c r="S70" i="66"/>
  <c r="S82" i="66"/>
  <c r="S94" i="66"/>
  <c r="S24" i="66"/>
  <c r="S48" i="66"/>
  <c r="S84" i="66"/>
  <c r="S44" i="66"/>
  <c r="S21" i="66"/>
  <c r="S11" i="66"/>
  <c r="S23" i="66"/>
  <c r="S35" i="66"/>
  <c r="S47" i="66"/>
  <c r="S59" i="66"/>
  <c r="S71" i="66"/>
  <c r="S83" i="66"/>
  <c r="S95" i="66"/>
  <c r="S12" i="66"/>
  <c r="S36" i="66"/>
  <c r="S72" i="66"/>
  <c r="S96" i="66"/>
  <c r="S20" i="66"/>
  <c r="S57" i="66"/>
  <c r="S60" i="66"/>
  <c r="S13" i="66"/>
  <c r="S25" i="66"/>
  <c r="S37" i="66"/>
  <c r="S49" i="66"/>
  <c r="S61" i="66"/>
  <c r="S73" i="66"/>
  <c r="S85" i="66"/>
  <c r="S97" i="66"/>
  <c r="S45" i="66"/>
  <c r="S14" i="66"/>
  <c r="S26" i="66"/>
  <c r="S38" i="66"/>
  <c r="S50" i="66"/>
  <c r="S62" i="66"/>
  <c r="S74" i="66"/>
  <c r="S86" i="66"/>
  <c r="S98" i="66"/>
  <c r="S66" i="66"/>
  <c r="S19" i="66"/>
  <c r="S55" i="66"/>
  <c r="S68" i="66"/>
  <c r="S81" i="66"/>
  <c r="S3" i="66"/>
  <c r="S15" i="66"/>
  <c r="S27" i="66"/>
  <c r="S39" i="66"/>
  <c r="S51" i="66"/>
  <c r="S63" i="66"/>
  <c r="S75" i="66"/>
  <c r="S87" i="66"/>
  <c r="S99" i="66"/>
  <c r="S6" i="66"/>
  <c r="S54" i="66"/>
  <c r="S90" i="66"/>
  <c r="S43" i="66"/>
  <c r="S8" i="66"/>
  <c r="S80" i="66"/>
  <c r="S93" i="66"/>
  <c r="S4" i="66"/>
  <c r="S16" i="66"/>
  <c r="S28" i="66"/>
  <c r="S40" i="66"/>
  <c r="S52" i="66"/>
  <c r="S64" i="66"/>
  <c r="S76" i="66"/>
  <c r="S88" i="66"/>
  <c r="S100" i="66"/>
  <c r="S18" i="66"/>
  <c r="S78" i="66"/>
  <c r="S7" i="66"/>
  <c r="S91" i="66"/>
  <c r="S32" i="66"/>
  <c r="S92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13" i="66"/>
  <c r="N21" i="66"/>
  <c r="N29" i="66"/>
  <c r="N37" i="66"/>
  <c r="N45" i="66"/>
  <c r="N53" i="66"/>
  <c r="N61" i="66"/>
  <c r="N69" i="66"/>
  <c r="N77" i="66"/>
  <c r="N85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7" i="66"/>
  <c r="N15" i="66"/>
  <c r="N23" i="66"/>
  <c r="N31" i="66"/>
  <c r="N39" i="66"/>
  <c r="N47" i="66"/>
  <c r="N55" i="66"/>
  <c r="N63" i="66"/>
  <c r="N71" i="66"/>
  <c r="N79" i="66"/>
  <c r="N87" i="66"/>
  <c r="N95" i="66"/>
  <c r="N9" i="66"/>
  <c r="N25" i="66"/>
  <c r="N41" i="66"/>
  <c r="N57" i="66"/>
  <c r="N73" i="66"/>
  <c r="N89" i="66"/>
  <c r="N10" i="66"/>
  <c r="N26" i="66"/>
  <c r="N42" i="66"/>
  <c r="N58" i="66"/>
  <c r="N74" i="66"/>
  <c r="N90" i="66"/>
  <c r="N11" i="66"/>
  <c r="N27" i="66"/>
  <c r="N43" i="66"/>
  <c r="N59" i="66"/>
  <c r="N75" i="66"/>
  <c r="N91" i="66"/>
  <c r="N16" i="66"/>
  <c r="N32" i="66"/>
  <c r="N48" i="66"/>
  <c r="N64" i="66"/>
  <c r="N80" i="66"/>
  <c r="N93" i="66"/>
  <c r="N17" i="66"/>
  <c r="N33" i="66"/>
  <c r="N49" i="66"/>
  <c r="N65" i="66"/>
  <c r="N81" i="66"/>
  <c r="N96" i="66"/>
  <c r="N19" i="66"/>
  <c r="N51" i="66"/>
  <c r="N98" i="66"/>
  <c r="N24" i="66"/>
  <c r="N56" i="66"/>
  <c r="N88" i="66"/>
  <c r="N18" i="66"/>
  <c r="N34" i="66"/>
  <c r="N50" i="66"/>
  <c r="N66" i="66"/>
  <c r="N82" i="66"/>
  <c r="N97" i="66"/>
  <c r="N35" i="66"/>
  <c r="N67" i="66"/>
  <c r="N83" i="66"/>
  <c r="N8" i="66"/>
  <c r="N40" i="66"/>
  <c r="N72" i="66"/>
  <c r="N99" i="66"/>
  <c r="K10" i="65"/>
  <c r="K18" i="65"/>
  <c r="K26" i="65"/>
  <c r="K34" i="65"/>
  <c r="K42" i="65"/>
  <c r="K50" i="65"/>
  <c r="K58" i="65"/>
  <c r="K66" i="65"/>
  <c r="K74" i="65"/>
  <c r="K82" i="65"/>
  <c r="K90" i="65"/>
  <c r="K98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3" i="65"/>
  <c r="K16" i="65"/>
  <c r="K30" i="65"/>
  <c r="K41" i="65"/>
  <c r="K55" i="65"/>
  <c r="K67" i="65"/>
  <c r="K80" i="65"/>
  <c r="K94" i="65"/>
  <c r="K6" i="65"/>
  <c r="K17" i="65"/>
  <c r="K31" i="65"/>
  <c r="K43" i="65"/>
  <c r="K56" i="65"/>
  <c r="K70" i="65"/>
  <c r="K81" i="65"/>
  <c r="K95" i="65"/>
  <c r="K86" i="65"/>
  <c r="K40" i="65"/>
  <c r="K7" i="65"/>
  <c r="K19" i="65"/>
  <c r="K32" i="65"/>
  <c r="K46" i="65"/>
  <c r="K57" i="65"/>
  <c r="K71" i="65"/>
  <c r="K83" i="65"/>
  <c r="K96" i="65"/>
  <c r="K8" i="65"/>
  <c r="K22" i="65"/>
  <c r="K33" i="65"/>
  <c r="K47" i="65"/>
  <c r="K59" i="65"/>
  <c r="K72" i="65"/>
  <c r="K97" i="65"/>
  <c r="K54" i="65"/>
  <c r="K91" i="65"/>
  <c r="K9" i="65"/>
  <c r="K23" i="65"/>
  <c r="K35" i="65"/>
  <c r="K48" i="65"/>
  <c r="K62" i="65"/>
  <c r="K73" i="65"/>
  <c r="K87" i="65"/>
  <c r="K99" i="65"/>
  <c r="K25" i="65"/>
  <c r="K51" i="65"/>
  <c r="K78" i="65"/>
  <c r="K15" i="65"/>
  <c r="K65" i="65"/>
  <c r="K11" i="65"/>
  <c r="K24" i="65"/>
  <c r="K38" i="65"/>
  <c r="K49" i="65"/>
  <c r="K63" i="65"/>
  <c r="K75" i="65"/>
  <c r="K88" i="65"/>
  <c r="K2" i="65"/>
  <c r="K14" i="65"/>
  <c r="K39" i="65"/>
  <c r="K64" i="65"/>
  <c r="K89" i="65"/>
  <c r="K27" i="65"/>
  <c r="K79" i="65"/>
  <c r="K3" i="67"/>
  <c r="K4" i="67"/>
  <c r="K5" i="67"/>
  <c r="K6" i="67"/>
  <c r="K7" i="67"/>
  <c r="K15" i="67"/>
  <c r="K23" i="67"/>
  <c r="K31" i="67"/>
  <c r="K39" i="67"/>
  <c r="K47" i="67"/>
  <c r="K16" i="67"/>
  <c r="K24" i="67"/>
  <c r="K32" i="67"/>
  <c r="K40" i="67"/>
  <c r="K48" i="67"/>
  <c r="K8" i="67"/>
  <c r="K9" i="67"/>
  <c r="K17" i="67"/>
  <c r="K25" i="67"/>
  <c r="K33" i="67"/>
  <c r="K41" i="67"/>
  <c r="K49" i="67"/>
  <c r="K10" i="67"/>
  <c r="K18" i="67"/>
  <c r="K26" i="67"/>
  <c r="K34" i="67"/>
  <c r="K42" i="67"/>
  <c r="K50" i="67"/>
  <c r="K12" i="67"/>
  <c r="K28" i="67"/>
  <c r="K44" i="67"/>
  <c r="K13" i="67"/>
  <c r="K29" i="67"/>
  <c r="K45" i="67"/>
  <c r="K14" i="67"/>
  <c r="K30" i="67"/>
  <c r="K46" i="67"/>
  <c r="K19" i="67"/>
  <c r="K35" i="67"/>
  <c r="K2" i="67"/>
  <c r="K20" i="67"/>
  <c r="K36" i="67"/>
  <c r="K22" i="67"/>
  <c r="K11" i="67"/>
  <c r="K21" i="67"/>
  <c r="K37" i="67"/>
  <c r="K38" i="67"/>
  <c r="K27" i="67"/>
  <c r="K43" i="67"/>
  <c r="O25" i="66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6" i="67" l="1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G5" i="67" s="1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N5" i="66" s="1"/>
  <c r="I4" i="66"/>
  <c r="F4" i="66"/>
  <c r="A4" i="66"/>
  <c r="N4" i="66" s="1"/>
  <c r="I3" i="66"/>
  <c r="F3" i="66"/>
  <c r="A3" i="66"/>
  <c r="N3" i="66" s="1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J40" i="66" s="1"/>
  <c r="N2" i="66"/>
  <c r="O2" i="66" s="1"/>
  <c r="G4" i="67"/>
  <c r="Z2" i="66"/>
  <c r="G2" i="65"/>
  <c r="G3" i="67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L15" i="67"/>
  <c r="M15" i="67" s="1"/>
  <c r="J98" i="66"/>
  <c r="J85" i="66"/>
  <c r="J81" i="66"/>
  <c r="J51" i="66"/>
  <c r="J43" i="66"/>
  <c r="J69" i="66"/>
  <c r="J37" i="66"/>
  <c r="J6" i="66"/>
  <c r="O18" i="66"/>
  <c r="O23" i="66"/>
  <c r="J93" i="66"/>
  <c r="J97" i="66"/>
  <c r="J2" i="66"/>
  <c r="K2" i="66" s="1"/>
  <c r="J17" i="66"/>
  <c r="O19" i="66"/>
  <c r="O24" i="66"/>
  <c r="J64" i="66"/>
  <c r="J66" i="66"/>
  <c r="J84" i="66"/>
  <c r="O16" i="66"/>
  <c r="O17" i="66"/>
  <c r="O21" i="66"/>
  <c r="O22" i="66"/>
  <c r="J26" i="66"/>
  <c r="J30" i="66"/>
  <c r="J99" i="66" l="1"/>
  <c r="J20" i="66"/>
  <c r="J44" i="66"/>
  <c r="J82" i="66"/>
  <c r="J62" i="66"/>
  <c r="J41" i="66"/>
  <c r="J74" i="66"/>
  <c r="J57" i="66"/>
  <c r="J70" i="66"/>
  <c r="K70" i="66" s="1"/>
  <c r="J54" i="66"/>
  <c r="J65" i="66"/>
  <c r="K65" i="66" s="1"/>
  <c r="J91" i="66"/>
  <c r="J28" i="66"/>
  <c r="J58" i="66"/>
  <c r="J12" i="66"/>
  <c r="J71" i="66"/>
  <c r="J25" i="66"/>
  <c r="J10" i="66"/>
  <c r="J75" i="66"/>
  <c r="K75" i="66" s="1"/>
  <c r="J9" i="66"/>
  <c r="J96" i="66"/>
  <c r="K97" i="66" s="1"/>
  <c r="J8" i="66"/>
  <c r="J100" i="66"/>
  <c r="K100" i="66" s="1"/>
  <c r="H35" i="67"/>
  <c r="I35" i="67" s="1"/>
  <c r="J38" i="66"/>
  <c r="J76" i="66"/>
  <c r="J21" i="66"/>
  <c r="K21" i="66" s="1"/>
  <c r="J14" i="66"/>
  <c r="J49" i="66"/>
  <c r="J83" i="66"/>
  <c r="J34" i="66"/>
  <c r="K34" i="66" s="1"/>
  <c r="J72" i="66"/>
  <c r="K72" i="66" s="1"/>
  <c r="J13" i="66"/>
  <c r="J53" i="66"/>
  <c r="K54" i="66" s="1"/>
  <c r="J87" i="66"/>
  <c r="J18" i="66"/>
  <c r="K18" i="66" s="1"/>
  <c r="J19" i="66"/>
  <c r="J56" i="66"/>
  <c r="J50" i="66"/>
  <c r="J5" i="66"/>
  <c r="K6" i="66" s="1"/>
  <c r="J55" i="66"/>
  <c r="J23" i="66"/>
  <c r="J31" i="66"/>
  <c r="K31" i="66" s="1"/>
  <c r="J46" i="66"/>
  <c r="J4" i="66"/>
  <c r="J59" i="66"/>
  <c r="J35" i="66"/>
  <c r="J86" i="66"/>
  <c r="K86" i="66" s="1"/>
  <c r="J27" i="66"/>
  <c r="J33" i="66"/>
  <c r="J67" i="66"/>
  <c r="J36" i="66"/>
  <c r="K37" i="66" s="1"/>
  <c r="K28" i="66"/>
  <c r="J88" i="66"/>
  <c r="J73" i="66"/>
  <c r="K73" i="66" s="1"/>
  <c r="J90" i="66"/>
  <c r="J48" i="66"/>
  <c r="K49" i="66" s="1"/>
  <c r="J39" i="66"/>
  <c r="K39" i="66" s="1"/>
  <c r="J95" i="66"/>
  <c r="K96" i="66" s="1"/>
  <c r="J78" i="66"/>
  <c r="J32" i="66"/>
  <c r="J24" i="66"/>
  <c r="K25" i="66" s="1"/>
  <c r="J80" i="66"/>
  <c r="K81" i="66" s="1"/>
  <c r="J68" i="66"/>
  <c r="K69" i="66" s="1"/>
  <c r="J60" i="66"/>
  <c r="J29" i="66"/>
  <c r="K30" i="66" s="1"/>
  <c r="J22" i="66"/>
  <c r="J16" i="66"/>
  <c r="J89" i="66"/>
  <c r="J42" i="66"/>
  <c r="K43" i="66" s="1"/>
  <c r="J15" i="66"/>
  <c r="J11" i="66"/>
  <c r="J7" i="66"/>
  <c r="K7" i="66" s="1"/>
  <c r="J3" i="66"/>
  <c r="K3" i="66" s="1"/>
  <c r="J45" i="66"/>
  <c r="J61" i="66"/>
  <c r="J47" i="66"/>
  <c r="K47" i="66" s="1"/>
  <c r="J63" i="66"/>
  <c r="K64" i="66" s="1"/>
  <c r="J79" i="66"/>
  <c r="K79" i="66" s="1"/>
  <c r="J92" i="66"/>
  <c r="K92" i="66" s="1"/>
  <c r="J77" i="66"/>
  <c r="K78" i="66" s="1"/>
  <c r="J94" i="66"/>
  <c r="K94" i="66" s="1"/>
  <c r="J52" i="66"/>
  <c r="H7" i="65"/>
  <c r="H31" i="67"/>
  <c r="I31" i="67" s="1"/>
  <c r="H8" i="67"/>
  <c r="I8" i="67" s="1"/>
  <c r="H38" i="67"/>
  <c r="I38" i="67" s="1"/>
  <c r="H44" i="67"/>
  <c r="I44" i="67" s="1"/>
  <c r="H45" i="67"/>
  <c r="I45" i="67" s="1"/>
  <c r="H21" i="67"/>
  <c r="I21" i="67" s="1"/>
  <c r="H11" i="67"/>
  <c r="I11" i="67" s="1"/>
  <c r="H24" i="67"/>
  <c r="I24" i="67" s="1"/>
  <c r="H18" i="67"/>
  <c r="I18" i="67" s="1"/>
  <c r="H4" i="67"/>
  <c r="I4" i="67" s="1"/>
  <c r="H12" i="67"/>
  <c r="I12" i="67" s="1"/>
  <c r="H28" i="67"/>
  <c r="I28" i="67" s="1"/>
  <c r="H48" i="67"/>
  <c r="I48" i="67" s="1"/>
  <c r="H29" i="67"/>
  <c r="I29" i="67" s="1"/>
  <c r="H49" i="67"/>
  <c r="I49" i="67" s="1"/>
  <c r="H22" i="67"/>
  <c r="I22" i="67" s="1"/>
  <c r="H46" i="67"/>
  <c r="I46" i="67" s="1"/>
  <c r="H15" i="67"/>
  <c r="I15" i="67" s="1"/>
  <c r="H5" i="67"/>
  <c r="I5" i="67" s="1"/>
  <c r="H16" i="67"/>
  <c r="I16" i="67" s="1"/>
  <c r="H32" i="67"/>
  <c r="I32" i="67" s="1"/>
  <c r="H13" i="67"/>
  <c r="I13" i="67" s="1"/>
  <c r="H33" i="67"/>
  <c r="I33" i="67" s="1"/>
  <c r="H6" i="67"/>
  <c r="I6" i="67" s="1"/>
  <c r="H30" i="67"/>
  <c r="I30" i="67" s="1"/>
  <c r="H50" i="67"/>
  <c r="I50" i="67" s="1"/>
  <c r="H19" i="67"/>
  <c r="I19" i="67" s="1"/>
  <c r="H43" i="67"/>
  <c r="I43" i="67" s="1"/>
  <c r="H2" i="67"/>
  <c r="I2" i="67" s="1"/>
  <c r="H20" i="67"/>
  <c r="I20" i="67" s="1"/>
  <c r="H40" i="67"/>
  <c r="I40" i="67" s="1"/>
  <c r="H17" i="67"/>
  <c r="I17" i="67" s="1"/>
  <c r="H37" i="67"/>
  <c r="I37" i="67" s="1"/>
  <c r="H14" i="67"/>
  <c r="I14" i="67" s="1"/>
  <c r="H34" i="67"/>
  <c r="I34" i="67" s="1"/>
  <c r="H3" i="67"/>
  <c r="I3" i="67" s="1"/>
  <c r="H27" i="67"/>
  <c r="I27" i="67" s="1"/>
  <c r="H47" i="67"/>
  <c r="I47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25" i="65"/>
  <c r="L24" i="65"/>
  <c r="L40" i="65"/>
  <c r="L39" i="65"/>
  <c r="L20" i="65"/>
  <c r="L67" i="65"/>
  <c r="L100" i="65"/>
  <c r="L38" i="65"/>
  <c r="L17" i="65"/>
  <c r="L29" i="65"/>
  <c r="L85" i="65"/>
  <c r="L72" i="65"/>
  <c r="L88" i="65"/>
  <c r="L87" i="65"/>
  <c r="L41" i="65"/>
  <c r="L57" i="65"/>
  <c r="L84" i="65"/>
  <c r="L77" i="65"/>
  <c r="L44" i="65"/>
  <c r="L5" i="65"/>
  <c r="L79" i="65"/>
  <c r="L19" i="65"/>
  <c r="L66" i="65"/>
  <c r="L18" i="65"/>
  <c r="L82" i="65"/>
  <c r="L34" i="65"/>
  <c r="L81" i="65"/>
  <c r="L33" i="65"/>
  <c r="L23" i="65"/>
  <c r="L14" i="65"/>
  <c r="L49" i="65"/>
  <c r="L58" i="65"/>
  <c r="L53" i="65"/>
  <c r="L36" i="65"/>
  <c r="L35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31" i="65"/>
  <c r="L90" i="65"/>
  <c r="L10" i="65"/>
  <c r="L65" i="65"/>
  <c r="L52" i="65"/>
  <c r="L3" i="65"/>
  <c r="L68" i="65"/>
  <c r="L61" i="65"/>
  <c r="L7" i="65"/>
  <c r="L54" i="65"/>
  <c r="L6" i="65"/>
  <c r="L70" i="65"/>
  <c r="L22" i="65"/>
  <c r="L69" i="65"/>
  <c r="L21" i="65"/>
  <c r="L80" i="65"/>
  <c r="L95" i="65"/>
  <c r="L16" i="65"/>
  <c r="L15" i="65"/>
  <c r="L62" i="65"/>
  <c r="L32" i="65"/>
  <c r="L11" i="65"/>
  <c r="L50" i="65"/>
  <c r="L97" i="65"/>
  <c r="L4" i="65"/>
  <c r="L74" i="65"/>
  <c r="L56" i="65"/>
  <c r="L55" i="65"/>
  <c r="L96" i="65"/>
  <c r="L48" i="65"/>
  <c r="L89" i="65"/>
  <c r="L64" i="65"/>
  <c r="L63" i="65"/>
  <c r="L71" i="65"/>
  <c r="L83" i="65"/>
  <c r="L42" i="65"/>
  <c r="L9" i="65"/>
  <c r="L43" i="65"/>
  <c r="L51" i="65"/>
  <c r="H2" i="65"/>
  <c r="I2" i="65" s="1"/>
  <c r="H17" i="65"/>
  <c r="H65" i="65"/>
  <c r="H23" i="65"/>
  <c r="H71" i="65"/>
  <c r="H29" i="65"/>
  <c r="H77" i="65"/>
  <c r="H35" i="65"/>
  <c r="H83" i="65"/>
  <c r="H41" i="65"/>
  <c r="H89" i="65"/>
  <c r="H5" i="65"/>
  <c r="I5" i="65" s="1"/>
  <c r="H47" i="65"/>
  <c r="H95" i="65"/>
  <c r="H53" i="65"/>
  <c r="H11" i="65"/>
  <c r="H59" i="65"/>
  <c r="H96" i="65"/>
  <c r="H48" i="65"/>
  <c r="H100" i="65"/>
  <c r="H52" i="65"/>
  <c r="H4" i="65"/>
  <c r="H57" i="65"/>
  <c r="H9" i="65"/>
  <c r="H62" i="65"/>
  <c r="H14" i="65"/>
  <c r="H61" i="65"/>
  <c r="H13" i="65"/>
  <c r="H67" i="65"/>
  <c r="H90" i="65"/>
  <c r="H42" i="65"/>
  <c r="H94" i="65"/>
  <c r="H46" i="65"/>
  <c r="H99" i="65"/>
  <c r="H51" i="65"/>
  <c r="H3" i="65"/>
  <c r="I3" i="65" s="1"/>
  <c r="H56" i="65"/>
  <c r="H8" i="65"/>
  <c r="I8" i="65" s="1"/>
  <c r="H55" i="65"/>
  <c r="H6" i="65"/>
  <c r="I6" i="65" s="1"/>
  <c r="H15" i="65"/>
  <c r="H20" i="65"/>
  <c r="H84" i="65"/>
  <c r="H36" i="65"/>
  <c r="H88" i="65"/>
  <c r="H40" i="65"/>
  <c r="H93" i="65"/>
  <c r="H45" i="65"/>
  <c r="H98" i="65"/>
  <c r="H50" i="65"/>
  <c r="H97" i="65"/>
  <c r="H49" i="65"/>
  <c r="H64" i="65"/>
  <c r="H16" i="65"/>
  <c r="H69" i="65"/>
  <c r="H73" i="65"/>
  <c r="H10" i="65"/>
  <c r="H19" i="65"/>
  <c r="H78" i="65"/>
  <c r="H30" i="65"/>
  <c r="H82" i="65"/>
  <c r="H34" i="65"/>
  <c r="H87" i="65"/>
  <c r="H39" i="65"/>
  <c r="H92" i="65"/>
  <c r="H44" i="65"/>
  <c r="H91" i="65"/>
  <c r="H43" i="65"/>
  <c r="H21" i="65"/>
  <c r="H25" i="65"/>
  <c r="H54" i="65"/>
  <c r="I54" i="65" s="1"/>
  <c r="H68" i="65"/>
  <c r="H72" i="65"/>
  <c r="H24" i="65"/>
  <c r="H76" i="65"/>
  <c r="H28" i="65"/>
  <c r="H81" i="65"/>
  <c r="H33" i="65"/>
  <c r="H86" i="65"/>
  <c r="H38" i="65"/>
  <c r="H85" i="65"/>
  <c r="H37" i="65"/>
  <c r="H60" i="65"/>
  <c r="H26" i="65"/>
  <c r="H63" i="65"/>
  <c r="I63" i="65" s="1"/>
  <c r="H66" i="65"/>
  <c r="H18" i="65"/>
  <c r="H70" i="65"/>
  <c r="H22" i="65"/>
  <c r="H75" i="65"/>
  <c r="H27" i="65"/>
  <c r="H80" i="65"/>
  <c r="H32" i="65"/>
  <c r="H79" i="65"/>
  <c r="H31" i="65"/>
  <c r="H12" i="65"/>
  <c r="H74" i="65"/>
  <c r="H58" i="65"/>
  <c r="K84" i="66"/>
  <c r="K66" i="66"/>
  <c r="K82" i="66"/>
  <c r="K26" i="66"/>
  <c r="K58" i="66"/>
  <c r="K38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27" i="66"/>
  <c r="L25" i="67"/>
  <c r="M25" i="67" s="1"/>
  <c r="L48" i="67"/>
  <c r="M48" i="67" s="1"/>
  <c r="L24" i="67"/>
  <c r="M24" i="67" s="1"/>
  <c r="L47" i="67"/>
  <c r="M47" i="67" s="1"/>
  <c r="L23" i="67"/>
  <c r="M23" i="67" s="1"/>
  <c r="K56" i="66"/>
  <c r="K51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7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55" i="66"/>
  <c r="K71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20" i="66"/>
  <c r="K57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K44" i="66"/>
  <c r="K9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Q99" i="66" s="1"/>
  <c r="P86" i="66"/>
  <c r="K12" i="66" l="1"/>
  <c r="K83" i="66"/>
  <c r="K10" i="66"/>
  <c r="K76" i="66"/>
  <c r="K14" i="66"/>
  <c r="K50" i="66"/>
  <c r="K29" i="66"/>
  <c r="K59" i="66"/>
  <c r="K53" i="66"/>
  <c r="K15" i="66"/>
  <c r="K23" i="66"/>
  <c r="K60" i="66"/>
  <c r="K32" i="66"/>
  <c r="K36" i="66"/>
  <c r="K87" i="66"/>
  <c r="K5" i="66"/>
  <c r="K80" i="66"/>
  <c r="K22" i="66"/>
  <c r="K8" i="66"/>
  <c r="K35" i="66"/>
  <c r="K93" i="66"/>
  <c r="K61" i="66"/>
  <c r="K19" i="66"/>
  <c r="K46" i="66"/>
  <c r="K77" i="66"/>
  <c r="K48" i="66"/>
  <c r="K74" i="66"/>
  <c r="Q82" i="66"/>
  <c r="I36" i="65"/>
  <c r="K90" i="66"/>
  <c r="I72" i="65"/>
  <c r="K4" i="66"/>
  <c r="K95" i="66"/>
  <c r="K52" i="66"/>
  <c r="K68" i="66"/>
  <c r="K89" i="66"/>
  <c r="K16" i="66"/>
  <c r="K11" i="66"/>
  <c r="K62" i="66"/>
  <c r="K91" i="66"/>
  <c r="K42" i="66"/>
  <c r="K63" i="66"/>
  <c r="K40" i="66"/>
  <c r="K24" i="66"/>
  <c r="K17" i="66"/>
  <c r="K88" i="66"/>
  <c r="I12" i="65"/>
  <c r="I78" i="65"/>
  <c r="I16" i="65"/>
  <c r="I70" i="65"/>
  <c r="I43" i="65"/>
  <c r="I49" i="65"/>
  <c r="M21" i="65"/>
  <c r="I18" i="65"/>
  <c r="I60" i="65"/>
  <c r="I91" i="65"/>
  <c r="I97" i="65"/>
  <c r="I84" i="65"/>
  <c r="I42" i="65"/>
  <c r="I48" i="65"/>
  <c r="I80" i="65"/>
  <c r="I26" i="65"/>
  <c r="I68" i="65"/>
  <c r="I30" i="65"/>
  <c r="I28" i="65"/>
  <c r="I23" i="65"/>
  <c r="M25" i="65"/>
  <c r="I96" i="65"/>
  <c r="I22" i="65"/>
  <c r="I9" i="65"/>
  <c r="I11" i="65"/>
  <c r="Q50" i="66"/>
  <c r="M9" i="65"/>
  <c r="M33" i="65"/>
  <c r="M5" i="65"/>
  <c r="M93" i="65"/>
  <c r="M10" i="65"/>
  <c r="M73" i="65"/>
  <c r="M14" i="65"/>
  <c r="M34" i="65"/>
  <c r="M60" i="65"/>
  <c r="M3" i="65"/>
  <c r="M13" i="65"/>
  <c r="M17" i="65"/>
  <c r="I21" i="65"/>
  <c r="I15" i="65"/>
  <c r="M69" i="65"/>
  <c r="I13" i="65"/>
  <c r="I31" i="65"/>
  <c r="I58" i="65"/>
  <c r="I79" i="65"/>
  <c r="I75" i="65"/>
  <c r="I66" i="65"/>
  <c r="I37" i="65"/>
  <c r="I33" i="65"/>
  <c r="I24" i="65"/>
  <c r="I25" i="65"/>
  <c r="I44" i="65"/>
  <c r="I19" i="65"/>
  <c r="I50" i="65"/>
  <c r="I20" i="65"/>
  <c r="I90" i="65"/>
  <c r="I14" i="65"/>
  <c r="I4" i="65"/>
  <c r="I29" i="65"/>
  <c r="I17" i="65"/>
  <c r="I27" i="65"/>
  <c r="I74" i="65"/>
  <c r="I32" i="65"/>
  <c r="I85" i="65"/>
  <c r="I92" i="65"/>
  <c r="I10" i="65"/>
  <c r="I98" i="65"/>
  <c r="I56" i="65"/>
  <c r="I62" i="65"/>
  <c r="M43" i="65"/>
  <c r="M29" i="65"/>
  <c r="M45" i="65"/>
  <c r="I7" i="65"/>
  <c r="Q73" i="66"/>
  <c r="Q85" i="66"/>
  <c r="Q95" i="66"/>
  <c r="Q40" i="66"/>
  <c r="I81" i="65"/>
  <c r="I83" i="65"/>
  <c r="I82" i="65"/>
  <c r="I64" i="65"/>
  <c r="I89" i="65"/>
  <c r="I88" i="65"/>
  <c r="I67" i="65"/>
  <c r="I53" i="65"/>
  <c r="I52" i="65"/>
  <c r="I47" i="65"/>
  <c r="I71" i="65"/>
  <c r="I100" i="65"/>
  <c r="I77" i="65"/>
  <c r="I76" i="65"/>
  <c r="I51" i="65"/>
  <c r="I61" i="65"/>
  <c r="I65" i="65"/>
  <c r="I99" i="65"/>
  <c r="I46" i="65"/>
  <c r="I59" i="65"/>
  <c r="I38" i="65"/>
  <c r="I39" i="65"/>
  <c r="I73" i="65"/>
  <c r="I45" i="65"/>
  <c r="I94" i="65"/>
  <c r="I35" i="65"/>
  <c r="I86" i="65"/>
  <c r="I87" i="65"/>
  <c r="I69" i="65"/>
  <c r="I93" i="65"/>
  <c r="I55" i="65"/>
  <c r="I57" i="65"/>
  <c r="I34" i="65"/>
  <c r="I41" i="65"/>
  <c r="I40" i="65"/>
  <c r="I95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C22" i="54" l="1"/>
  <c r="C33" i="54" s="1"/>
  <c r="D42" i="54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5" i="54" s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0" i="54" l="1"/>
  <c r="C39" i="54"/>
  <c r="C41" i="54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38" i="54" l="1"/>
  <c r="C42" i="54" s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6" i="54" s="1"/>
  <c r="C27" i="54" l="1"/>
  <c r="C30" i="54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34" i="54" l="1"/>
  <c r="C35" i="54" s="1"/>
  <c r="S55" i="13"/>
</calcChain>
</file>

<file path=xl/sharedStrings.xml><?xml version="1.0" encoding="utf-8"?>
<sst xmlns="http://schemas.openxmlformats.org/spreadsheetml/2006/main" count="4515" uniqueCount="288">
  <si>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</si>
  <si>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</si>
  <si>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</si>
  <si>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</si>
  <si>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</si>
  <si>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</si>
  <si>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</si>
  <si>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</si>
  <si>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</si>
  <si>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</si>
  <si>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</si>
  <si>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</si>
  <si>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</si>
  <si>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</si>
  <si>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</si>
  <si>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</si>
  <si>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</si>
  <si>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</si>
  <si>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</si>
  <si>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</si>
  <si>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</si>
  <si>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</si>
  <si>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</si>
  <si>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</si>
  <si>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</si>
  <si>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</si>
  <si>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</si>
  <si>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</si>
  <si>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</si>
  <si>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</si>
  <si>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</si>
  <si>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</si>
  <si>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</si>
  <si>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</si>
  <si>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</si>
  <si>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</si>
  <si>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</si>
  <si>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</si>
  <si>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</si>
  <si>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</si>
  <si>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</si>
  <si>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</si>
  <si>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</si>
  <si>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</si>
  <si>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</si>
  <si>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</si>
  <si>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</si>
  <si>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</si>
  <si>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</si>
  <si>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</si>
  <si>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</si>
  <si>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</si>
  <si>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</si>
  <si>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</si>
  <si>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</si>
  <si>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</si>
  <si>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</si>
  <si>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</si>
  <si>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</si>
  <si>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</si>
  <si>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</si>
  <si>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</si>
  <si>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</si>
  <si>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</si>
  <si>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</si>
  <si>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</si>
  <si>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</si>
  <si>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</si>
  <si>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</si>
  <si>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</si>
  <si>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</si>
  <si>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</si>
  <si>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</si>
  <si>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</si>
  <si>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</si>
  <si>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</si>
  <si>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</si>
  <si>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</si>
  <si>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</si>
  <si>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</si>
  <si>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</si>
  <si>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</si>
  <si>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</si>
  <si>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</si>
  <si>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</si>
  <si>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</si>
  <si>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</si>
  <si>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</si>
  <si>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</si>
  <si>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</si>
  <si>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</si>
  <si>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</si>
  <si>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</si>
  <si>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</si>
  <si>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</si>
  <si>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</si>
  <si>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</si>
  <si>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</si>
  <si>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</si>
  <si>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</si>
  <si>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</si>
  <si>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</si>
  <si>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</si>
  <si>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</si>
  <si>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</si>
  <si>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</si>
  <si>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</si>
  <si>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</si>
  <si>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</si>
  <si>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</si>
  <si>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</si>
  <si>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</si>
  <si>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</si>
  <si>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</si>
  <si>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</si>
  <si>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</si>
  <si>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</si>
  <si>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</si>
  <si>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</si>
  <si>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</si>
  <si>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</si>
  <si>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</si>
  <si>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</si>
  <si>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</si>
  <si>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</si>
  <si>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</si>
  <si>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</si>
  <si>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</si>
  <si>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</si>
  <si>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</si>
  <si>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</si>
  <si>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</si>
  <si>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</si>
  <si>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</si>
  <si>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</si>
  <si>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</si>
  <si>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</si>
  <si>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</si>
  <si>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</si>
  <si>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</si>
  <si>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</si>
  <si>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</si>
  <si>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</si>
  <si>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</si>
  <si>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</si>
  <si>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</si>
  <si>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</si>
  <si>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</si>
  <si>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</si>
  <si>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</si>
  <si>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</si>
  <si>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</si>
  <si>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</si>
  <si>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</si>
  <si>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</si>
  <si>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</si>
  <si>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</si>
  <si>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</si>
  <si>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</si>
  <si>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</si>
  <si>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</si>
  <si>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</si>
  <si>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</si>
  <si>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Übersicht Personalkapazität in VZÄ</t>
  </si>
  <si>
    <t>GK</t>
  </si>
  <si>
    <t>leer</t>
  </si>
  <si>
    <t>Anzahl der MP-Teams</t>
  </si>
  <si>
    <t>Anzahl der betreuten Personen</t>
  </si>
  <si>
    <t>Ølicher Aufenthalt/Person (Tg)</t>
  </si>
  <si>
    <t>Betreuungstage</t>
  </si>
  <si>
    <t>MPT Tagsatz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</si>
  <si>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</si>
  <si>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</si>
  <si>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</si>
  <si>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</si>
  <si>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</si>
  <si>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</si>
  <si>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</si>
  <si>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</si>
  <si>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</si>
  <si>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</si>
  <si>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</si>
  <si>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</si>
  <si>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</si>
  <si>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</si>
  <si>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</si>
  <si>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</si>
  <si>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</si>
  <si>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</si>
  <si>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</si>
  <si>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</si>
  <si>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</si>
  <si>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</si>
  <si>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</si>
  <si>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</si>
  <si>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</si>
  <si>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</si>
  <si>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</si>
  <si>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</si>
  <si>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</si>
  <si>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CS Caritas Socialis GmbH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</si>
  <si>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</si>
  <si>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</si>
  <si>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</si>
  <si>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</si>
  <si>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</si>
  <si>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</si>
  <si>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</si>
  <si>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</si>
  <si>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</si>
  <si>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</si>
  <si>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</si>
  <si>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</si>
  <si>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</si>
  <si>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</si>
  <si>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</si>
  <si>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</si>
  <si>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</si>
  <si>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</si>
  <si>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Mobile Hospiz- und Palliativteams</t>
  </si>
  <si>
    <t>FSW - Wiener Pflege- und Betreuungsdienste GmbH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</si>
  <si>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</si>
  <si>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</si>
  <si>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</si>
  <si>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</si>
  <si>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</si>
  <si>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</si>
  <si>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</si>
  <si>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</si>
  <si>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</si>
  <si>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</si>
  <si>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</si>
  <si>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</si>
  <si>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</si>
  <si>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</si>
  <si>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</si>
  <si>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</si>
  <si>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</si>
  <si>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</si>
  <si>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</si>
  <si>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</si>
  <si>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</si>
  <si>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</si>
  <si>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</si>
  <si>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</si>
  <si>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</si>
  <si>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</si>
  <si>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</si>
  <si>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</si>
  <si>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</si>
  <si>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</si>
  <si>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</si>
  <si>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</si>
  <si>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</si>
  <si>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</si>
  <si>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</si>
  <si>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</si>
  <si>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</si>
  <si>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</si>
  <si>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</si>
  <si>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</si>
  <si>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</si>
  <si>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</si>
  <si>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Wiener Hilfswerk</t>
  </si>
  <si>
    <t>OF &lt;NEU&gt;</t>
  </si>
  <si>
    <t>Partnerorganisation</t>
  </si>
  <si>
    <t>Wiener Kinderhospiz gemeinnützige GmbH</t>
  </si>
  <si>
    <t>Hospizteam</t>
  </si>
  <si>
    <t>Kinder-Hospizteam</t>
  </si>
  <si>
    <t>Mobiles Kinder-Palliativteam</t>
  </si>
  <si>
    <t>Mobiles Palliativteam</t>
  </si>
  <si>
    <t>PF &lt;NEU&gt;</t>
  </si>
  <si>
    <t>berücksichtigte KV-Erhöhung:</t>
  </si>
  <si>
    <t>berücksichtigte Biennalsprünge:</t>
  </si>
  <si>
    <t>TKM_Ex_MPT_V2.5</t>
  </si>
  <si>
    <t xml:space="preserve">Tarifkalkulation für mobile Palliativteams 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</si>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</sst>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#,##0.0_ ;[Red]\-#,##0.0\ 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8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/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5" fillId="12" borderId="0">
      <protection locked="0"/>
    </xf>
    <xf numFmtId="39" fontId="15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2" fillId="4" borderId="2" applyNumberFormat="0" applyAlignment="0" applyProtection="0"/>
    <xf numFmtId="39" fontId="15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3" fillId="15" borderId="0" applyFill="0" applyBorder="0" applyAlignment="0" applyProtection="0">
      <alignment horizontal="left"/>
    </xf>
    <xf numFmtId="0" fontId="13" fillId="15" borderId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3" fillId="0" borderId="6"/>
    <xf numFmtId="4" fontId="13" fillId="12" borderId="7"/>
    <xf numFmtId="0" fontId="26" fillId="16" borderId="0" applyNumberFormat="0" applyBorder="0" applyAlignment="0" applyProtection="0"/>
    <xf numFmtId="0" fontId="15" fillId="0" borderId="0"/>
    <xf numFmtId="0" fontId="15" fillId="17" borderId="8" applyNumberFormat="0" applyFont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5" fillId="0" borderId="0"/>
    <xf numFmtId="0" fontId="43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13" fillId="12" borderId="17"/>
    <xf numFmtId="9" fontId="10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4" fontId="10" fillId="12" borderId="0">
      <protection locked="0"/>
    </xf>
    <xf numFmtId="39" fontId="10" fillId="13" borderId="3" applyNumberFormat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10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" fontId="10" fillId="12" borderId="0">
      <protection locked="0"/>
    </xf>
    <xf numFmtId="39" fontId="10" fillId="13" borderId="3" applyNumberFormat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10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0" fillId="0" borderId="0"/>
    <xf numFmtId="0" fontId="8" fillId="0" borderId="0"/>
    <xf numFmtId="0" fontId="49" fillId="23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68" fillId="0" borderId="0"/>
    <xf numFmtId="43" fontId="68" fillId="0" borderId="0" applyFont="0" applyFill="0" applyBorder="0" applyAlignment="0" applyProtection="0"/>
    <xf numFmtId="0" fontId="10" fillId="0" borderId="0"/>
    <xf numFmtId="0" fontId="10" fillId="0" borderId="0"/>
  </cellStyleXfs>
  <cellXfs count="482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3" fillId="0" borderId="0" xfId="0" applyFont="1" applyFill="1" applyBorder="1" applyAlignment="1" applyProtection="1">
      <alignment vertical="top" wrapText="1"/>
    </xf>
    <xf numFmtId="0" fontId="13" fillId="0" borderId="0" xfId="0" applyFont="1" applyAlignment="1" applyProtection="1">
      <alignment vertical="top"/>
    </xf>
    <xf numFmtId="165" fontId="13" fillId="0" borderId="0" xfId="0" applyNumberFormat="1" applyFont="1" applyFill="1" applyBorder="1" applyAlignment="1" applyProtection="1">
      <alignment horizontal="right" wrapText="1"/>
    </xf>
    <xf numFmtId="0" fontId="15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3" fillId="0" borderId="0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center"/>
    </xf>
    <xf numFmtId="165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2" fillId="0" borderId="0" xfId="0" applyFont="1" applyFill="1" applyAlignment="1" applyProtection="1">
      <alignment wrapText="1"/>
    </xf>
    <xf numFmtId="0" fontId="16" fillId="0" borderId="0" xfId="0" applyFont="1" applyFill="1" applyBorder="1" applyProtection="1"/>
    <xf numFmtId="165" fontId="13" fillId="0" borderId="0" xfId="0" applyNumberFormat="1" applyFont="1" applyFill="1" applyBorder="1" applyAlignment="1" applyProtection="1">
      <alignment horizontal="center" wrapText="1"/>
    </xf>
    <xf numFmtId="166" fontId="13" fillId="0" borderId="0" xfId="0" applyNumberFormat="1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right" wrapText="1"/>
    </xf>
    <xf numFmtId="0" fontId="13" fillId="0" borderId="0" xfId="0" applyFont="1" applyFill="1" applyBorder="1" applyAlignment="1" applyProtection="1">
      <alignment horizontal="right" wrapText="1"/>
    </xf>
    <xf numFmtId="4" fontId="13" fillId="0" borderId="0" xfId="0" applyNumberFormat="1" applyFont="1" applyFill="1" applyBorder="1" applyAlignment="1" applyProtection="1">
      <alignment horizontal="right" wrapText="1"/>
    </xf>
    <xf numFmtId="44" fontId="15" fillId="0" borderId="0" xfId="0" applyNumberFormat="1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3" fontId="13" fillId="0" borderId="0" xfId="0" applyNumberFormat="1" applyFont="1" applyFill="1" applyBorder="1" applyAlignment="1" applyProtection="1">
      <alignment horizontal="left" wrapText="1"/>
    </xf>
    <xf numFmtId="0" fontId="47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10" fillId="0" borderId="0" xfId="0" applyFont="1" applyFill="1" applyBorder="1" applyProtection="1"/>
    <xf numFmtId="0" fontId="10" fillId="0" borderId="0" xfId="0" applyFont="1" applyProtection="1"/>
    <xf numFmtId="0" fontId="13" fillId="20" borderId="19" xfId="0" applyFont="1" applyFill="1" applyBorder="1" applyAlignment="1" applyProtection="1">
      <alignment horizontal="left" vertical="center"/>
    </xf>
    <xf numFmtId="0" fontId="13" fillId="20" borderId="19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0" fillId="0" borderId="22" xfId="0" applyFont="1" applyFill="1" applyBorder="1" applyAlignment="1" applyProtection="1">
      <alignment horizontal="left" vertical="center"/>
    </xf>
    <xf numFmtId="10" fontId="10" fillId="0" borderId="0" xfId="33" applyNumberFormat="1" applyFont="1" applyFill="1" applyBorder="1" applyAlignment="1" applyProtection="1">
      <alignment horizontal="center" vertical="top" wrapText="1"/>
    </xf>
    <xf numFmtId="10" fontId="13" fillId="20" borderId="19" xfId="33" applyNumberFormat="1" applyFont="1" applyFill="1" applyBorder="1" applyAlignment="1" applyProtection="1">
      <alignment horizontal="center" vertical="top"/>
    </xf>
    <xf numFmtId="3" fontId="13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3" fillId="20" borderId="19" xfId="0" applyNumberFormat="1" applyFont="1" applyFill="1" applyBorder="1" applyAlignment="1" applyProtection="1">
      <alignment horizontal="right" vertical="center" wrapText="1" indent="1"/>
    </xf>
    <xf numFmtId="3" fontId="13" fillId="20" borderId="19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3" fillId="20" borderId="36" xfId="0" applyNumberFormat="1" applyFont="1" applyFill="1" applyBorder="1" applyAlignment="1" applyProtection="1">
      <alignment horizontal="right" vertical="center" wrapText="1" indent="1"/>
    </xf>
    <xf numFmtId="4" fontId="13" fillId="20" borderId="19" xfId="23" applyNumberFormat="1" applyFont="1" applyFill="1" applyBorder="1" applyAlignment="1" applyProtection="1">
      <alignment horizontal="right" vertical="center" wrapText="1" indent="1"/>
    </xf>
    <xf numFmtId="4" fontId="13" fillId="0" borderId="0" xfId="23" applyNumberFormat="1" applyFont="1" applyFill="1" applyBorder="1" applyAlignment="1" applyProtection="1">
      <alignment horizontal="right" vertical="center" wrapText="1" indent="1"/>
    </xf>
    <xf numFmtId="4" fontId="13" fillId="20" borderId="19" xfId="0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Border="1" applyAlignment="1" applyProtection="1">
      <alignment horizontal="right" vertical="center" wrapText="1" indent="1"/>
    </xf>
    <xf numFmtId="3" fontId="13" fillId="20" borderId="23" xfId="0" applyNumberFormat="1" applyFont="1" applyFill="1" applyBorder="1" applyAlignment="1" applyProtection="1">
      <alignment horizontal="right" vertical="center" wrapText="1" indent="1"/>
    </xf>
    <xf numFmtId="3" fontId="13" fillId="20" borderId="19" xfId="51" applyNumberFormat="1" applyFont="1" applyFill="1" applyBorder="1" applyAlignment="1" applyProtection="1">
      <alignment horizontal="right" vertical="center" indent="1"/>
    </xf>
    <xf numFmtId="10" fontId="13" fillId="20" borderId="19" xfId="33" applyNumberFormat="1" applyFont="1" applyFill="1" applyBorder="1" applyAlignment="1" applyProtection="1">
      <alignment horizontal="right" vertical="center" wrapText="1" indent="1"/>
    </xf>
    <xf numFmtId="0" fontId="10" fillId="0" borderId="21" xfId="0" applyFont="1" applyFill="1" applyBorder="1" applyAlignment="1" applyProtection="1">
      <alignment horizontal="left" vertical="center"/>
    </xf>
    <xf numFmtId="0" fontId="10" fillId="0" borderId="35" xfId="0" applyFont="1" applyFill="1" applyBorder="1" applyAlignment="1" applyProtection="1">
      <alignment horizontal="left" vertical="center"/>
    </xf>
    <xf numFmtId="4" fontId="13" fillId="20" borderId="36" xfId="0" applyNumberFormat="1" applyFont="1" applyFill="1" applyBorder="1" applyAlignment="1" applyProtection="1">
      <alignment horizontal="right" vertical="center" wrapText="1" indent="1"/>
    </xf>
    <xf numFmtId="165" fontId="10" fillId="0" borderId="21" xfId="0" applyNumberFormat="1" applyFont="1" applyFill="1" applyBorder="1" applyAlignment="1" applyProtection="1">
      <alignment horizontal="right" vertical="top" wrapText="1"/>
    </xf>
    <xf numFmtId="165" fontId="10" fillId="22" borderId="21" xfId="0" applyNumberFormat="1" applyFont="1" applyFill="1" applyBorder="1" applyAlignment="1" applyProtection="1">
      <alignment horizontal="left" vertical="top" wrapText="1"/>
      <protection locked="0"/>
    </xf>
    <xf numFmtId="3" fontId="13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10" fillId="0" borderId="0" xfId="33" applyNumberFormat="1" applyFont="1" applyFill="1" applyBorder="1" applyAlignment="1" applyProtection="1">
      <alignment horizontal="center" vertical="top"/>
    </xf>
    <xf numFmtId="10" fontId="13" fillId="0" borderId="0" xfId="33" applyNumberFormat="1" applyFont="1" applyFill="1" applyBorder="1" applyAlignment="1" applyProtection="1">
      <alignment horizontal="center" vertical="center"/>
    </xf>
    <xf numFmtId="10" fontId="10" fillId="0" borderId="0" xfId="33" applyNumberFormat="1" applyFont="1" applyFill="1" applyBorder="1" applyAlignment="1" applyProtection="1">
      <alignment horizontal="center" vertical="center"/>
    </xf>
    <xf numFmtId="0" fontId="51" fillId="0" borderId="0" xfId="0" applyFont="1" applyProtection="1"/>
    <xf numFmtId="0" fontId="51" fillId="0" borderId="0" xfId="0" applyFont="1" applyFill="1" applyProtection="1"/>
    <xf numFmtId="165" fontId="10" fillId="22" borderId="35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/>
    <xf numFmtId="2" fontId="15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15" fillId="22" borderId="49" xfId="0" applyNumberFormat="1" applyFont="1" applyFill="1" applyBorder="1" applyAlignment="1" applyProtection="1">
      <alignment horizontal="right" vertical="top" wrapText="1"/>
      <protection locked="0"/>
    </xf>
    <xf numFmtId="0" fontId="10" fillId="0" borderId="49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right"/>
    </xf>
    <xf numFmtId="3" fontId="54" fillId="0" borderId="0" xfId="0" applyNumberFormat="1" applyFont="1" applyFill="1" applyBorder="1" applyAlignment="1" applyProtection="1">
      <alignment horizontal="left" wrapText="1"/>
    </xf>
    <xf numFmtId="3" fontId="46" fillId="0" borderId="0" xfId="23" applyNumberFormat="1" applyFont="1" applyFill="1" applyBorder="1" applyAlignment="1" applyProtection="1">
      <alignment horizontal="left" vertical="top" wrapText="1"/>
    </xf>
    <xf numFmtId="3" fontId="13" fillId="20" borderId="19" xfId="0" applyNumberFormat="1" applyFont="1" applyFill="1" applyBorder="1" applyAlignment="1">
      <alignment horizontal="right" vertical="center" wrapText="1" indent="1"/>
    </xf>
    <xf numFmtId="4" fontId="13" fillId="20" borderId="19" xfId="0" applyNumberFormat="1" applyFont="1" applyFill="1" applyBorder="1" applyAlignment="1">
      <alignment horizontal="right" vertical="center" wrapText="1" indent="1"/>
    </xf>
    <xf numFmtId="3" fontId="10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0" xfId="23" applyNumberFormat="1" applyFont="1" applyFill="1" applyBorder="1" applyAlignment="1" applyProtection="1">
      <alignment horizontal="right" vertical="center" wrapText="1" indent="1"/>
    </xf>
    <xf numFmtId="3" fontId="10" fillId="0" borderId="21" xfId="0" applyNumberFormat="1" applyFont="1" applyFill="1" applyBorder="1" applyAlignment="1" applyProtection="1">
      <alignment horizontal="right" vertical="center" wrapText="1" indent="1"/>
    </xf>
    <xf numFmtId="3" fontId="10" fillId="0" borderId="33" xfId="23" applyNumberFormat="1" applyFont="1" applyFill="1" applyBorder="1" applyAlignment="1" applyProtection="1">
      <alignment horizontal="right" vertical="center" wrapText="1" indent="1"/>
    </xf>
    <xf numFmtId="3" fontId="10" fillId="0" borderId="34" xfId="23" applyNumberFormat="1" applyFont="1" applyFill="1" applyBorder="1" applyAlignment="1" applyProtection="1">
      <alignment horizontal="right" vertical="center" wrapText="1" indent="1"/>
    </xf>
    <xf numFmtId="3" fontId="10" fillId="0" borderId="40" xfId="23" applyNumberFormat="1" applyFont="1" applyFill="1" applyBorder="1" applyAlignment="1" applyProtection="1">
      <alignment horizontal="right" vertical="center" wrapText="1" indent="1"/>
    </xf>
    <xf numFmtId="3" fontId="10" fillId="0" borderId="20" xfId="23" applyNumberFormat="1" applyFont="1" applyFill="1" applyBorder="1" applyAlignment="1" applyProtection="1">
      <alignment horizontal="right" vertical="center" wrapText="1" indent="1"/>
    </xf>
    <xf numFmtId="3" fontId="10" fillId="0" borderId="48" xfId="23" applyNumberFormat="1" applyFont="1" applyFill="1" applyBorder="1" applyAlignment="1" applyProtection="1">
      <alignment horizontal="right" vertical="center" wrapText="1" indent="1"/>
    </xf>
    <xf numFmtId="0" fontId="10" fillId="0" borderId="33" xfId="0" applyFont="1" applyFill="1" applyBorder="1" applyAlignment="1" applyProtection="1">
      <alignment horizontal="left" vertical="center"/>
    </xf>
    <xf numFmtId="3" fontId="10" fillId="0" borderId="37" xfId="23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Alignment="1">
      <alignment horizontal="right" vertical="center" wrapText="1" indent="1"/>
    </xf>
    <xf numFmtId="3" fontId="10" fillId="0" borderId="35" xfId="0" applyNumberFormat="1" applyFont="1" applyFill="1" applyBorder="1" applyAlignment="1" applyProtection="1">
      <alignment horizontal="right" vertical="center" wrapText="1" indent="1"/>
    </xf>
    <xf numFmtId="0" fontId="10" fillId="0" borderId="0" xfId="54"/>
    <xf numFmtId="0" fontId="11" fillId="0" borderId="0" xfId="54" applyFont="1"/>
    <xf numFmtId="0" fontId="13" fillId="20" borderId="73" xfId="54" applyFont="1" applyFill="1" applyBorder="1"/>
    <xf numFmtId="0" fontId="18" fillId="20" borderId="65" xfId="54" applyFont="1" applyFill="1" applyBorder="1"/>
    <xf numFmtId="168" fontId="13" fillId="20" borderId="60" xfId="54" applyNumberFormat="1" applyFont="1" applyFill="1" applyBorder="1"/>
    <xf numFmtId="3" fontId="13" fillId="20" borderId="60" xfId="54" quotePrefix="1" applyNumberFormat="1" applyFont="1" applyFill="1" applyBorder="1" applyAlignment="1">
      <alignment horizontal="right"/>
    </xf>
    <xf numFmtId="0" fontId="18" fillId="20" borderId="74" xfId="54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wrapText="1"/>
    </xf>
    <xf numFmtId="165" fontId="10" fillId="0" borderId="0" xfId="0" applyNumberFormat="1" applyFont="1" applyFill="1" applyBorder="1" applyAlignment="1" applyProtection="1">
      <alignment horizontal="right" vertical="top"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44" fontId="10" fillId="0" borderId="0" xfId="23" applyNumberFormat="1" applyFont="1" applyFill="1" applyBorder="1" applyAlignment="1" applyProtection="1">
      <alignment horizontal="right" vertical="top" wrapText="1"/>
    </xf>
    <xf numFmtId="0" fontId="10" fillId="0" borderId="0" xfId="0" applyFont="1" applyFill="1" applyProtection="1"/>
    <xf numFmtId="0" fontId="10" fillId="0" borderId="0" xfId="54" applyFont="1" applyFill="1"/>
    <xf numFmtId="0" fontId="10" fillId="0" borderId="0" xfId="54" applyFill="1"/>
    <xf numFmtId="0" fontId="10" fillId="0" borderId="0" xfId="54" applyFill="1" applyBorder="1"/>
    <xf numFmtId="0" fontId="10" fillId="0" borderId="0" xfId="54" applyFont="1" applyFill="1" applyBorder="1"/>
    <xf numFmtId="0" fontId="18" fillId="0" borderId="0" xfId="54" applyFont="1" applyFill="1" applyBorder="1" applyAlignment="1">
      <alignment horizontal="left" vertical="center"/>
    </xf>
    <xf numFmtId="0" fontId="10" fillId="0" borderId="0" xfId="54" applyFill="1" applyBorder="1" applyAlignment="1">
      <alignment vertical="top" wrapText="1"/>
    </xf>
    <xf numFmtId="2" fontId="13" fillId="20" borderId="59" xfId="54" applyNumberFormat="1" applyFont="1" applyFill="1" applyBorder="1" applyAlignment="1">
      <alignment horizontal="right"/>
    </xf>
    <xf numFmtId="0" fontId="17" fillId="0" borderId="0" xfId="54" applyFont="1" applyFill="1" applyBorder="1" applyAlignment="1">
      <alignment horizontal="right"/>
    </xf>
    <xf numFmtId="0" fontId="18" fillId="20" borderId="77" xfId="54" applyFont="1" applyFill="1" applyBorder="1"/>
    <xf numFmtId="0" fontId="10" fillId="0" borderId="0" xfId="54"/>
    <xf numFmtId="0" fontId="18" fillId="20" borderId="65" xfId="54" applyFont="1" applyFill="1" applyBorder="1" applyAlignment="1">
      <alignment horizontal="left"/>
    </xf>
    <xf numFmtId="2" fontId="13" fillId="20" borderId="60" xfId="54" quotePrefix="1" applyNumberFormat="1" applyFont="1" applyFill="1" applyBorder="1" applyAlignment="1">
      <alignment horizontal="right"/>
    </xf>
    <xf numFmtId="0" fontId="18" fillId="20" borderId="67" xfId="54" applyFont="1" applyFill="1" applyBorder="1" applyAlignment="1">
      <alignment horizontal="right"/>
    </xf>
    <xf numFmtId="0" fontId="18" fillId="0" borderId="0" xfId="54" applyFont="1" applyFill="1" applyBorder="1"/>
    <xf numFmtId="0" fontId="14" fillId="20" borderId="66" xfId="54" applyFont="1" applyFill="1" applyBorder="1" applyAlignment="1">
      <alignment horizontal="right"/>
    </xf>
    <xf numFmtId="0" fontId="14" fillId="20" borderId="67" xfId="54" applyFont="1" applyFill="1" applyBorder="1" applyAlignment="1">
      <alignment horizontal="right"/>
    </xf>
    <xf numFmtId="0" fontId="0" fillId="0" borderId="0" xfId="0" applyFill="1"/>
    <xf numFmtId="0" fontId="59" fillId="0" borderId="0" xfId="0" applyFont="1" applyProtection="1"/>
    <xf numFmtId="0" fontId="59" fillId="0" borderId="0" xfId="0" applyFont="1" applyFill="1" applyProtection="1"/>
    <xf numFmtId="0" fontId="59" fillId="0" borderId="0" xfId="0" applyFont="1" applyFill="1" applyAlignment="1" applyProtection="1">
      <alignment wrapText="1"/>
    </xf>
    <xf numFmtId="0" fontId="59" fillId="0" borderId="0" xfId="0" applyFont="1" applyFill="1" applyBorder="1" applyAlignment="1" applyProtection="1">
      <alignment horizontal="left"/>
    </xf>
    <xf numFmtId="0" fontId="60" fillId="0" borderId="0" xfId="128" applyFont="1" applyFill="1"/>
    <xf numFmtId="0" fontId="60" fillId="0" borderId="0" xfId="128" applyFont="1" applyFill="1" applyAlignment="1">
      <alignment horizontal="left"/>
    </xf>
    <xf numFmtId="0" fontId="5" fillId="0" borderId="0" xfId="128" applyFont="1" applyFill="1"/>
    <xf numFmtId="0" fontId="5" fillId="0" borderId="0" xfId="128" applyFill="1"/>
    <xf numFmtId="0" fontId="61" fillId="32" borderId="0" xfId="128" applyFont="1" applyFill="1"/>
    <xf numFmtId="0" fontId="60" fillId="33" borderId="0" xfId="128" applyFont="1" applyFill="1" applyAlignment="1">
      <alignment horizontal="left"/>
    </xf>
    <xf numFmtId="0" fontId="62" fillId="32" borderId="0" xfId="128" applyFont="1" applyFill="1"/>
    <xf numFmtId="0" fontId="63" fillId="21" borderId="0" xfId="128" applyFont="1" applyFill="1"/>
    <xf numFmtId="0" fontId="5" fillId="34" borderId="0" xfId="128" applyFont="1" applyFill="1"/>
    <xf numFmtId="0" fontId="57" fillId="34" borderId="0" xfId="0" applyFont="1" applyFill="1"/>
    <xf numFmtId="0" fontId="0" fillId="34" borderId="0" xfId="0" applyFill="1"/>
    <xf numFmtId="0" fontId="60" fillId="33" borderId="0" xfId="128" applyFont="1" applyFill="1"/>
    <xf numFmtId="0" fontId="64" fillId="35" borderId="0" xfId="128" applyFont="1" applyFill="1" applyAlignment="1">
      <alignment horizontal="left"/>
    </xf>
    <xf numFmtId="0" fontId="65" fillId="32" borderId="0" xfId="128" applyFont="1" applyFill="1"/>
    <xf numFmtId="0" fontId="67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3" fillId="37" borderId="0" xfId="0" applyFont="1" applyFill="1"/>
    <xf numFmtId="0" fontId="0" fillId="0" borderId="0" xfId="0" applyFill="1" applyAlignment="1">
      <alignment wrapText="1"/>
    </xf>
    <xf numFmtId="0" fontId="5" fillId="38" borderId="0" xfId="128" applyFill="1"/>
    <xf numFmtId="0" fontId="66" fillId="38" borderId="0" xfId="0" applyFont="1" applyFill="1"/>
    <xf numFmtId="0" fontId="0" fillId="38" borderId="0" xfId="0" applyFill="1"/>
    <xf numFmtId="3" fontId="10" fillId="0" borderId="0" xfId="23" applyNumberFormat="1" applyFont="1" applyFill="1" applyBorder="1" applyAlignment="1" applyProtection="1">
      <alignment horizontal="left" vertical="top" wrapText="1"/>
    </xf>
    <xf numFmtId="10" fontId="13" fillId="20" borderId="19" xfId="33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Alignment="1" applyProtection="1">
      <alignment vertical="center"/>
    </xf>
    <xf numFmtId="165" fontId="10" fillId="22" borderId="20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vertical="top"/>
    </xf>
    <xf numFmtId="3" fontId="10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0" fontId="10" fillId="0" borderId="0" xfId="33" applyNumberFormat="1" applyFont="1" applyFill="1" applyAlignment="1" applyProtection="1">
      <alignment horizontal="center" vertical="top"/>
    </xf>
    <xf numFmtId="0" fontId="13" fillId="0" borderId="0" xfId="0" applyFont="1" applyFill="1" applyAlignment="1" applyProtection="1">
      <alignment vertical="top"/>
    </xf>
    <xf numFmtId="0" fontId="10" fillId="0" borderId="22" xfId="0" applyFont="1" applyFill="1" applyBorder="1" applyAlignment="1">
      <alignment horizontal="left" vertical="center"/>
    </xf>
    <xf numFmtId="3" fontId="13" fillId="0" borderId="0" xfId="0" applyNumberFormat="1" applyFont="1" applyFill="1" applyAlignment="1" applyProtection="1">
      <alignment horizontal="right" vertical="center" wrapText="1" indent="1"/>
    </xf>
    <xf numFmtId="0" fontId="13" fillId="0" borderId="0" xfId="0" applyFont="1" applyFill="1" applyBorder="1" applyAlignment="1" applyProtection="1">
      <alignment vertical="top"/>
    </xf>
    <xf numFmtId="0" fontId="52" fillId="0" borderId="0" xfId="0" applyFont="1" applyFill="1" applyAlignment="1" applyProtection="1">
      <alignment vertical="top"/>
    </xf>
    <xf numFmtId="3" fontId="10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20" xfId="55" applyNumberFormat="1" applyFont="1" applyFill="1" applyBorder="1" applyAlignment="1" applyProtection="1">
      <alignment horizontal="right" vertical="center" wrapText="1" indent="1"/>
    </xf>
    <xf numFmtId="4" fontId="10" fillId="0" borderId="21" xfId="55" applyNumberFormat="1" applyFont="1" applyFill="1" applyBorder="1" applyAlignment="1" applyProtection="1">
      <alignment horizontal="right" vertical="center" wrapText="1" indent="1"/>
    </xf>
    <xf numFmtId="4" fontId="10" fillId="0" borderId="21" xfId="23" applyNumberFormat="1" applyFont="1" applyFill="1" applyBorder="1" applyAlignment="1" applyProtection="1">
      <alignment horizontal="right" vertical="center" wrapText="1" indent="1"/>
    </xf>
    <xf numFmtId="4" fontId="10" fillId="0" borderId="22" xfId="55" applyNumberFormat="1" applyFont="1" applyFill="1" applyBorder="1" applyAlignment="1" applyProtection="1">
      <alignment horizontal="right" vertical="center" wrapText="1" indent="1"/>
    </xf>
    <xf numFmtId="4" fontId="10" fillId="0" borderId="19" xfId="55" applyNumberFormat="1" applyFont="1" applyFill="1" applyBorder="1" applyAlignment="1" applyProtection="1">
      <alignment horizontal="right" vertical="center" wrapText="1" indent="1"/>
    </xf>
    <xf numFmtId="4" fontId="10" fillId="0" borderId="19" xfId="23" applyNumberFormat="1" applyFont="1" applyFill="1" applyBorder="1" applyAlignment="1" applyProtection="1">
      <alignment horizontal="right" vertical="center" wrapText="1" indent="1"/>
    </xf>
    <xf numFmtId="4" fontId="10" fillId="0" borderId="22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6" fillId="0" borderId="0" xfId="0" applyNumberFormat="1" applyFont="1" applyFill="1" applyBorder="1" applyProtection="1"/>
    <xf numFmtId="0" fontId="16" fillId="0" borderId="0" xfId="0" applyFont="1" applyFill="1"/>
    <xf numFmtId="0" fontId="10" fillId="0" borderId="0" xfId="0" applyFont="1" applyFill="1" applyAlignment="1" applyProtection="1">
      <alignment horizontal="right" indent="1"/>
    </xf>
    <xf numFmtId="0" fontId="13" fillId="0" borderId="0" xfId="0" applyFont="1" applyFill="1" applyAlignment="1">
      <alignment horizontal="center" wrapText="1"/>
    </xf>
    <xf numFmtId="3" fontId="13" fillId="0" borderId="0" xfId="0" applyNumberFormat="1" applyFont="1" applyFill="1" applyAlignment="1">
      <alignment horizontal="right" wrapText="1"/>
    </xf>
    <xf numFmtId="0" fontId="13" fillId="0" borderId="0" xfId="0" applyFont="1" applyFill="1" applyAlignment="1">
      <alignment horizontal="right" wrapText="1"/>
    </xf>
    <xf numFmtId="0" fontId="10" fillId="0" borderId="0" xfId="0" applyFont="1" applyFill="1" applyAlignment="1" applyProtection="1">
      <alignment horizontal="right" wrapText="1"/>
    </xf>
    <xf numFmtId="0" fontId="13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3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0" fontId="66" fillId="36" borderId="0" xfId="0" applyFont="1" applyFill="1"/>
    <xf numFmtId="0" fontId="4" fillId="0" borderId="0" xfId="129" applyFill="1"/>
    <xf numFmtId="0" fontId="4" fillId="0" borderId="0" xfId="129" applyFill="1"/>
    <xf numFmtId="0" fontId="11" fillId="0" borderId="0" xfId="54" applyFont="1" applyFill="1" applyBorder="1" applyAlignment="1" applyProtection="1">
      <alignment horizontal="center"/>
    </xf>
    <xf numFmtId="0" fontId="11" fillId="0" borderId="0" xfId="54" applyFont="1" applyFill="1"/>
    <xf numFmtId="0" fontId="41" fillId="0" borderId="0" xfId="54" applyFont="1" applyFill="1"/>
    <xf numFmtId="0" fontId="13" fillId="0" borderId="0" xfId="54" applyFont="1" applyFill="1"/>
    <xf numFmtId="0" fontId="10" fillId="0" borderId="0" xfId="54" applyFill="1" applyAlignment="1">
      <alignment vertical="center"/>
    </xf>
    <xf numFmtId="9" fontId="0" fillId="0" borderId="0" xfId="110" applyFont="1" applyFill="1" applyProtection="1"/>
    <xf numFmtId="0" fontId="10" fillId="0" borderId="68" xfId="54" applyFill="1" applyBorder="1"/>
    <xf numFmtId="0" fontId="10" fillId="0" borderId="0" xfId="54" applyFill="1" applyAlignment="1" applyProtection="1">
      <alignment vertical="top"/>
    </xf>
    <xf numFmtId="0" fontId="53" fillId="0" borderId="0" xfId="54" applyFont="1" applyFill="1"/>
    <xf numFmtId="0" fontId="10" fillId="0" borderId="76" xfId="54" applyFill="1" applyBorder="1"/>
    <xf numFmtId="0" fontId="56" fillId="0" borderId="0" xfId="54" quotePrefix="1" applyFont="1" applyFill="1" applyAlignment="1">
      <alignment horizontal="center"/>
    </xf>
    <xf numFmtId="49" fontId="10" fillId="0" borderId="70" xfId="54" applyNumberFormat="1" applyFill="1" applyBorder="1"/>
    <xf numFmtId="3" fontId="10" fillId="0" borderId="61" xfId="54" quotePrefix="1" applyNumberFormat="1" applyFill="1" applyBorder="1" applyAlignment="1">
      <alignment horizontal="right"/>
    </xf>
    <xf numFmtId="49" fontId="10" fillId="0" borderId="71" xfId="54" applyNumberFormat="1" applyFill="1" applyBorder="1"/>
    <xf numFmtId="3" fontId="10" fillId="0" borderId="72" xfId="54" quotePrefix="1" applyNumberFormat="1" applyFill="1" applyBorder="1" applyAlignment="1">
      <alignment horizontal="right"/>
    </xf>
    <xf numFmtId="0" fontId="13" fillId="0" borderId="73" xfId="54" applyFont="1" applyFill="1" applyBorder="1" applyAlignment="1">
      <alignment horizontal="left"/>
    </xf>
    <xf numFmtId="4" fontId="10" fillId="0" borderId="41" xfId="54" quotePrefix="1" applyNumberFormat="1" applyFill="1" applyBorder="1" applyAlignment="1">
      <alignment horizontal="right"/>
    </xf>
    <xf numFmtId="0" fontId="13" fillId="0" borderId="0" xfId="54" applyFont="1" applyFill="1" applyBorder="1" applyAlignment="1">
      <alignment horizontal="left"/>
    </xf>
    <xf numFmtId="4" fontId="10" fillId="0" borderId="0" xfId="54" quotePrefix="1" applyNumberFormat="1" applyFill="1" applyBorder="1" applyAlignment="1">
      <alignment horizontal="right"/>
    </xf>
    <xf numFmtId="49" fontId="13" fillId="0" borderId="84" xfId="54" applyNumberFormat="1" applyFont="1" applyFill="1" applyBorder="1"/>
    <xf numFmtId="49" fontId="13" fillId="0" borderId="78" xfId="54" applyNumberFormat="1" applyFont="1" applyFill="1" applyBorder="1"/>
    <xf numFmtId="49" fontId="13" fillId="0" borderId="83" xfId="54" applyNumberFormat="1" applyFont="1" applyFill="1" applyBorder="1"/>
    <xf numFmtId="3" fontId="10" fillId="0" borderId="63" xfId="54" quotePrefix="1" applyNumberFormat="1" applyFill="1" applyBorder="1" applyAlignment="1">
      <alignment horizontal="right"/>
    </xf>
    <xf numFmtId="2" fontId="10" fillId="0" borderId="18" xfId="54" applyNumberFormat="1" applyFill="1" applyBorder="1" applyAlignment="1">
      <alignment horizontal="right"/>
    </xf>
    <xf numFmtId="2" fontId="10" fillId="0" borderId="61" xfId="54" quotePrefix="1" applyNumberFormat="1" applyFill="1" applyBorder="1" applyAlignment="1">
      <alignment horizontal="right"/>
    </xf>
    <xf numFmtId="49" fontId="10" fillId="0" borderId="75" xfId="54" applyNumberFormat="1" applyFill="1" applyBorder="1"/>
    <xf numFmtId="2" fontId="10" fillId="0" borderId="16" xfId="54" applyNumberFormat="1" applyFill="1" applyBorder="1" applyAlignment="1">
      <alignment horizontal="right"/>
    </xf>
    <xf numFmtId="2" fontId="10" fillId="0" borderId="62" xfId="54" quotePrefix="1" applyNumberFormat="1" applyFill="1" applyBorder="1" applyAlignment="1">
      <alignment horizontal="right"/>
    </xf>
    <xf numFmtId="49" fontId="10" fillId="0" borderId="70" xfId="54" applyNumberFormat="1" applyFill="1" applyBorder="1" applyAlignment="1">
      <alignment horizontal="left" vertical="top"/>
    </xf>
    <xf numFmtId="0" fontId="10" fillId="0" borderId="86" xfId="54" applyFill="1" applyBorder="1" applyAlignment="1">
      <alignment horizontal="left" vertical="top"/>
    </xf>
    <xf numFmtId="170" fontId="10" fillId="22" borderId="61" xfId="54" quotePrefix="1" applyNumberFormat="1" applyFill="1" applyBorder="1" applyAlignment="1" applyProtection="1">
      <alignment horizontal="right"/>
      <protection locked="0"/>
    </xf>
    <xf numFmtId="170" fontId="10" fillId="22" borderId="69" xfId="54" quotePrefix="1" applyNumberFormat="1" applyFill="1" applyBorder="1" applyAlignment="1" applyProtection="1">
      <alignment horizontal="right"/>
      <protection locked="0"/>
    </xf>
    <xf numFmtId="4" fontId="10" fillId="0" borderId="62" xfId="54" quotePrefix="1" applyNumberFormat="1" applyFill="1" applyBorder="1" applyAlignment="1">
      <alignment horizontal="right"/>
    </xf>
    <xf numFmtId="165" fontId="10" fillId="22" borderId="22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128" applyFont="1" applyFill="1"/>
    <xf numFmtId="0" fontId="2" fillId="0" borderId="0" xfId="129" applyFont="1" applyFill="1" applyAlignment="1"/>
    <xf numFmtId="0" fontId="2" fillId="0" borderId="0" xfId="129" applyFont="1" applyFill="1" applyAlignment="1">
      <alignment wrapText="1"/>
    </xf>
    <xf numFmtId="0" fontId="2" fillId="0" borderId="0" xfId="129" applyFont="1" applyFill="1"/>
    <xf numFmtId="3" fontId="10" fillId="22" borderId="19" xfId="23" applyNumberFormat="1" applyFont="1" applyFill="1" applyBorder="1" applyAlignment="1" applyProtection="1">
      <alignment horizontal="left" vertical="top" wrapText="1" indent="1"/>
      <protection locked="0"/>
    </xf>
    <xf numFmtId="0" fontId="69" fillId="0" borderId="0" xfId="0" applyFont="1" applyFill="1" applyProtection="1"/>
    <xf numFmtId="0" fontId="59" fillId="0" borderId="0" xfId="0" applyFont="1" applyFill="1" applyBorder="1" applyProtection="1"/>
    <xf numFmtId="0" fontId="50" fillId="0" borderId="0" xfId="54" applyFont="1" applyFill="1" applyBorder="1" applyAlignment="1">
      <alignment horizontal="left" vertical="center"/>
    </xf>
    <xf numFmtId="0" fontId="59" fillId="0" borderId="0" xfId="0" applyNumberFormat="1" applyFont="1" applyFill="1" applyProtection="1"/>
    <xf numFmtId="0" fontId="59" fillId="0" borderId="0" xfId="0" applyNumberFormat="1" applyFont="1" applyFill="1" applyBorder="1" applyProtection="1"/>
    <xf numFmtId="0" fontId="58" fillId="20" borderId="19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58" fillId="20" borderId="19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Protection="1"/>
    <xf numFmtId="0" fontId="70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>
      <alignment horizontal="center" vertical="center" wrapText="1"/>
    </xf>
    <xf numFmtId="0" fontId="58" fillId="0" borderId="19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wrapText="1"/>
    </xf>
    <xf numFmtId="0" fontId="58" fillId="0" borderId="48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Alignment="1">
      <alignment horizontal="center" wrapText="1"/>
    </xf>
    <xf numFmtId="0" fontId="13" fillId="0" borderId="0" xfId="54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1" fillId="20" borderId="19" xfId="54" applyFont="1" applyFill="1" applyBorder="1" applyAlignment="1">
      <alignment horizontal="left" vertical="center"/>
    </xf>
    <xf numFmtId="0" fontId="45" fillId="0" borderId="0" xfId="54" applyFont="1" applyFill="1" applyAlignment="1">
      <alignment horizontal="left" vertical="center"/>
    </xf>
    <xf numFmtId="0" fontId="58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>
      <alignment horizontal="left" vertical="center"/>
    </xf>
    <xf numFmtId="0" fontId="11" fillId="20" borderId="19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9" fillId="0" borderId="0" xfId="0" applyNumberFormat="1" applyFont="1" applyFill="1" applyBorder="1" applyAlignment="1" applyProtection="1">
      <alignment horizontal="left" vertical="center"/>
    </xf>
    <xf numFmtId="0" fontId="10" fillId="0" borderId="2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10" fillId="0" borderId="36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vertical="top"/>
    </xf>
    <xf numFmtId="0" fontId="10" fillId="0" borderId="0" xfId="0" applyFont="1" applyFill="1" applyAlignment="1" applyProtection="1">
      <alignment wrapText="1"/>
    </xf>
    <xf numFmtId="165" fontId="10" fillId="22" borderId="36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/>
    </xf>
    <xf numFmtId="3" fontId="10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0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left" vertical="top" wrapText="1"/>
    </xf>
    <xf numFmtId="165" fontId="10" fillId="22" borderId="20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4" fontId="10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33" xfId="23" applyNumberFormat="1" applyFont="1" applyFill="1" applyBorder="1" applyAlignment="1" applyProtection="1">
      <alignment horizontal="right" vertical="center" wrapText="1" indent="1"/>
      <protection locked="0"/>
    </xf>
    <xf numFmtId="165" fontId="10" fillId="22" borderId="33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vertical="center" wrapText="1"/>
    </xf>
    <xf numFmtId="3" fontId="10" fillId="0" borderId="0" xfId="23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/>
    </xf>
    <xf numFmtId="44" fontId="10" fillId="0" borderId="0" xfId="0" applyNumberFormat="1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3" fillId="0" borderId="0" xfId="0" applyNumberFormat="1" applyFont="1" applyFill="1" applyBorder="1" applyAlignment="1" applyProtection="1">
      <alignment horizontal="left" wrapText="1"/>
    </xf>
    <xf numFmtId="165" fontId="10" fillId="0" borderId="0" xfId="0" applyNumberFormat="1" applyFont="1" applyFill="1" applyBorder="1" applyAlignment="1" applyProtection="1">
      <alignment horizontal="left" wrapText="1"/>
    </xf>
    <xf numFmtId="0" fontId="71" fillId="0" borderId="0" xfId="0" applyFont="1" applyFill="1" applyProtection="1"/>
    <xf numFmtId="3" fontId="10" fillId="0" borderId="0" xfId="0" applyNumberFormat="1" applyFont="1" applyFill="1" applyAlignment="1" applyProtection="1">
      <alignment horizontal="right" vertical="center" indent="1"/>
    </xf>
    <xf numFmtId="4" fontId="10" fillId="22" borderId="20" xfId="24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20" xfId="24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Border="1" applyAlignment="1" applyProtection="1">
      <alignment horizontal="right" wrapText="1"/>
    </xf>
    <xf numFmtId="3" fontId="10" fillId="22" borderId="33" xfId="51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0" xfId="0" applyNumberFormat="1" applyFont="1" applyFill="1" applyBorder="1" applyAlignment="1" applyProtection="1">
      <alignment horizontal="right" vertical="center" wrapText="1" indent="1"/>
    </xf>
    <xf numFmtId="165" fontId="10" fillId="22" borderId="52" xfId="0" applyNumberFormat="1" applyFont="1" applyFill="1" applyBorder="1" applyAlignment="1" applyProtection="1">
      <alignment horizontal="left" vertical="top" wrapText="1"/>
      <protection locked="0"/>
    </xf>
    <xf numFmtId="4" fontId="10" fillId="22" borderId="33" xfId="24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33" xfId="24" applyNumberFormat="1" applyFont="1" applyFill="1" applyBorder="1" applyAlignment="1" applyProtection="1">
      <alignment horizontal="right" vertical="center" wrapText="1" indent="1"/>
    </xf>
    <xf numFmtId="3" fontId="10" fillId="0" borderId="33" xfId="0" applyNumberFormat="1" applyFont="1" applyFill="1" applyBorder="1" applyAlignment="1" applyProtection="1">
      <alignment horizontal="right" vertical="center" wrapText="1" indent="1"/>
    </xf>
    <xf numFmtId="165" fontId="10" fillId="22" borderId="53" xfId="0" applyNumberFormat="1" applyFont="1" applyFill="1" applyBorder="1" applyAlignment="1" applyProtection="1">
      <alignment horizontal="left" vertical="top" wrapText="1"/>
      <protection locked="0"/>
    </xf>
    <xf numFmtId="3" fontId="10" fillId="0" borderId="49" xfId="0" applyNumberFormat="1" applyFont="1" applyFill="1" applyBorder="1" applyAlignment="1" applyProtection="1">
      <alignment horizontal="right" vertical="center" wrapText="1" indent="1"/>
    </xf>
    <xf numFmtId="4" fontId="10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35" xfId="23" applyNumberFormat="1" applyFont="1" applyFill="1" applyBorder="1" applyAlignment="1" applyProtection="1">
      <alignment horizontal="right" vertical="center" wrapText="1" indent="1"/>
    </xf>
    <xf numFmtId="3" fontId="10" fillId="0" borderId="22" xfId="0" applyNumberFormat="1" applyFont="1" applyFill="1" applyBorder="1" applyAlignment="1" applyProtection="1">
      <alignment horizontal="right" vertical="center" wrapText="1" indent="1"/>
    </xf>
    <xf numFmtId="165" fontId="10" fillId="22" borderId="48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horizontal="right" vertical="center" indent="1"/>
    </xf>
    <xf numFmtId="4" fontId="10" fillId="0" borderId="20" xfId="23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Border="1" applyAlignment="1" applyProtection="1">
      <alignment horizontal="left" wrapText="1"/>
    </xf>
    <xf numFmtId="165" fontId="10" fillId="22" borderId="51" xfId="0" applyNumberFormat="1" applyFont="1" applyFill="1" applyBorder="1" applyAlignment="1" applyProtection="1">
      <alignment horizontal="left" vertical="top" wrapText="1"/>
      <protection locked="0"/>
    </xf>
    <xf numFmtId="3" fontId="10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22" borderId="49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/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>
      <alignment horizontal="center"/>
    </xf>
    <xf numFmtId="4" fontId="13" fillId="0" borderId="0" xfId="23" applyNumberFormat="1" applyFont="1" applyFill="1" applyBorder="1" applyAlignment="1" applyProtection="1">
      <alignment horizontal="right" vertical="center" indent="1"/>
    </xf>
    <xf numFmtId="4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 applyProtection="1">
      <alignment horizontal="right" vertical="center" indent="1"/>
    </xf>
    <xf numFmtId="4" fontId="13" fillId="0" borderId="0" xfId="0" applyNumberFormat="1" applyFont="1" applyFill="1" applyAlignment="1" applyProtection="1">
      <alignment horizontal="right"/>
    </xf>
    <xf numFmtId="3" fontId="10" fillId="20" borderId="19" xfId="23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3" fontId="10" fillId="0" borderId="28" xfId="23" applyNumberFormat="1" applyFont="1" applyFill="1" applyBorder="1" applyAlignment="1" applyProtection="1">
      <alignment horizontal="right" vertical="center" wrapText="1" indent="1"/>
    </xf>
    <xf numFmtId="3" fontId="10" fillId="0" borderId="21" xfId="23" applyNumberFormat="1" applyFont="1" applyFill="1" applyBorder="1" applyAlignment="1" applyProtection="1">
      <alignment horizontal="right" vertical="center" wrapText="1" indent="1"/>
    </xf>
    <xf numFmtId="3" fontId="10" fillId="0" borderId="39" xfId="23" applyNumberFormat="1" applyFont="1" applyFill="1" applyBorder="1" applyAlignment="1" applyProtection="1">
      <alignment horizontal="right" vertical="center" wrapText="1" indent="1"/>
    </xf>
    <xf numFmtId="3" fontId="10" fillId="0" borderId="35" xfId="23" applyNumberFormat="1" applyFont="1" applyFill="1" applyBorder="1" applyAlignment="1" applyProtection="1">
      <alignment horizontal="right" vertical="center" wrapText="1" indent="1"/>
    </xf>
    <xf numFmtId="3" fontId="10" fillId="0" borderId="22" xfId="23" applyNumberFormat="1" applyFont="1" applyFill="1" applyBorder="1" applyAlignment="1" applyProtection="1">
      <alignment horizontal="right" vertical="center" wrapText="1" indent="1"/>
    </xf>
    <xf numFmtId="169" fontId="10" fillId="0" borderId="20" xfId="23" applyNumberFormat="1" applyFont="1" applyFill="1" applyBorder="1" applyAlignment="1" applyProtection="1">
      <alignment horizontal="center" vertical="top" wrapText="1"/>
    </xf>
    <xf numFmtId="165" fontId="10" fillId="0" borderId="20" xfId="0" applyNumberFormat="1" applyFont="1" applyFill="1" applyBorder="1" applyAlignment="1" applyProtection="1">
      <alignment horizontal="right" vertical="top" wrapText="1"/>
    </xf>
    <xf numFmtId="10" fontId="10" fillId="0" borderId="20" xfId="33" applyNumberFormat="1" applyFont="1" applyFill="1" applyBorder="1" applyAlignment="1" applyProtection="1">
      <alignment horizontal="center" vertical="top" wrapText="1"/>
    </xf>
    <xf numFmtId="169" fontId="10" fillId="0" borderId="21" xfId="23" applyNumberFormat="1" applyFont="1" applyFill="1" applyBorder="1" applyAlignment="1" applyProtection="1">
      <alignment horizontal="center" vertical="top" wrapText="1"/>
    </xf>
    <xf numFmtId="10" fontId="10" fillId="0" borderId="21" xfId="33" applyNumberFormat="1" applyFont="1" applyFill="1" applyBorder="1" applyAlignment="1" applyProtection="1">
      <alignment horizontal="center" vertical="top" wrapText="1"/>
    </xf>
    <xf numFmtId="169" fontId="10" fillId="0" borderId="22" xfId="23" applyNumberFormat="1" applyFont="1" applyFill="1" applyBorder="1" applyAlignment="1" applyProtection="1">
      <alignment horizontal="center" vertical="top" wrapText="1"/>
    </xf>
    <xf numFmtId="10" fontId="10" fillId="0" borderId="22" xfId="33" applyNumberFormat="1" applyFont="1" applyFill="1" applyBorder="1" applyAlignment="1" applyProtection="1">
      <alignment horizontal="center" vertical="top" wrapText="1"/>
    </xf>
    <xf numFmtId="165" fontId="10" fillId="0" borderId="22" xfId="0" applyNumberFormat="1" applyFont="1" applyFill="1" applyBorder="1" applyAlignment="1" applyProtection="1">
      <alignment horizontal="right" vertical="top" wrapText="1"/>
    </xf>
    <xf numFmtId="10" fontId="10" fillId="0" borderId="33" xfId="33" applyNumberFormat="1" applyFont="1" applyFill="1" applyBorder="1" applyAlignment="1" applyProtection="1">
      <alignment horizontal="center" vertical="top" wrapText="1"/>
    </xf>
    <xf numFmtId="10" fontId="10" fillId="0" borderId="35" xfId="33" applyNumberFormat="1" applyFont="1" applyFill="1" applyBorder="1" applyAlignment="1" applyProtection="1">
      <alignment horizontal="center" vertical="top" wrapText="1"/>
    </xf>
    <xf numFmtId="3" fontId="10" fillId="0" borderId="30" xfId="23" applyNumberFormat="1" applyFont="1" applyFill="1" applyBorder="1" applyAlignment="1" applyProtection="1">
      <alignment horizontal="right" vertical="center" wrapText="1" indent="1"/>
    </xf>
    <xf numFmtId="165" fontId="10" fillId="0" borderId="24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10" fontId="10" fillId="0" borderId="48" xfId="33" applyNumberFormat="1" applyFont="1" applyFill="1" applyBorder="1" applyAlignment="1" applyProtection="1">
      <alignment horizontal="center" vertical="top" wrapText="1"/>
    </xf>
    <xf numFmtId="165" fontId="10" fillId="0" borderId="0" xfId="0" applyNumberFormat="1" applyFont="1" applyFill="1" applyBorder="1" applyAlignment="1" applyProtection="1">
      <alignment horizontal="left" vertical="center" wrapText="1"/>
    </xf>
    <xf numFmtId="3" fontId="10" fillId="22" borderId="21" xfId="23" applyNumberFormat="1" applyFont="1" applyFill="1" applyBorder="1" applyAlignment="1" applyProtection="1">
      <alignment horizontal="right" vertical="center" wrapText="1" indent="1"/>
    </xf>
    <xf numFmtId="165" fontId="10" fillId="22" borderId="21" xfId="0" applyNumberFormat="1" applyFont="1" applyFill="1" applyBorder="1" applyAlignment="1" applyProtection="1">
      <alignment horizontal="left" vertical="top" wrapText="1"/>
    </xf>
    <xf numFmtId="3" fontId="10" fillId="22" borderId="35" xfId="23" applyNumberFormat="1" applyFont="1" applyFill="1" applyBorder="1" applyAlignment="1" applyProtection="1">
      <alignment horizontal="right" vertical="center" wrapText="1" indent="1"/>
    </xf>
    <xf numFmtId="165" fontId="10" fillId="22" borderId="35" xfId="0" applyNumberFormat="1" applyFont="1" applyFill="1" applyBorder="1" applyAlignment="1" applyProtection="1">
      <alignment horizontal="left" vertical="top" wrapText="1"/>
    </xf>
    <xf numFmtId="165" fontId="10" fillId="22" borderId="20" xfId="0" applyNumberFormat="1" applyFont="1" applyFill="1" applyBorder="1" applyAlignment="1" applyProtection="1">
      <alignment horizontal="left" vertical="top" wrapText="1"/>
    </xf>
    <xf numFmtId="3" fontId="10" fillId="22" borderId="22" xfId="23" applyNumberFormat="1" applyFont="1" applyFill="1" applyBorder="1" applyAlignment="1" applyProtection="1">
      <alignment horizontal="right" vertical="center" wrapText="1" indent="1"/>
    </xf>
    <xf numFmtId="165" fontId="10" fillId="22" borderId="22" xfId="0" applyNumberFormat="1" applyFont="1" applyFill="1" applyBorder="1" applyAlignment="1" applyProtection="1">
      <alignment horizontal="left" vertical="top" wrapText="1"/>
    </xf>
    <xf numFmtId="3" fontId="10" fillId="22" borderId="20" xfId="23" applyNumberFormat="1" applyFont="1" applyFill="1" applyBorder="1" applyAlignment="1" applyProtection="1">
      <alignment horizontal="right" vertical="center" wrapText="1" indent="1"/>
    </xf>
    <xf numFmtId="3" fontId="10" fillId="22" borderId="19" xfId="23" applyNumberFormat="1" applyFont="1" applyFill="1" applyBorder="1" applyAlignment="1" applyProtection="1">
      <alignment horizontal="right" vertical="center" wrapText="1" indent="1"/>
    </xf>
    <xf numFmtId="3" fontId="10" fillId="22" borderId="33" xfId="23" applyNumberFormat="1" applyFont="1" applyFill="1" applyBorder="1" applyAlignment="1" applyProtection="1">
      <alignment horizontal="right" vertical="center" wrapText="1" indent="1"/>
    </xf>
    <xf numFmtId="165" fontId="10" fillId="22" borderId="33" xfId="0" applyNumberFormat="1" applyFont="1" applyFill="1" applyBorder="1" applyAlignment="1" applyProtection="1">
      <alignment horizontal="left" vertical="top" wrapText="1"/>
    </xf>
    <xf numFmtId="3" fontId="10" fillId="22" borderId="20" xfId="0" applyNumberFormat="1" applyFont="1" applyFill="1" applyBorder="1" applyAlignment="1" applyProtection="1">
      <alignment horizontal="right" vertical="center" wrapText="1" indent="1"/>
    </xf>
    <xf numFmtId="3" fontId="10" fillId="22" borderId="21" xfId="0" applyNumberFormat="1" applyFont="1" applyFill="1" applyBorder="1" applyAlignment="1" applyProtection="1">
      <alignment horizontal="right" vertical="center" wrapText="1" indent="1"/>
    </xf>
    <xf numFmtId="165" fontId="10" fillId="22" borderId="23" xfId="0" applyNumberFormat="1" applyFont="1" applyFill="1" applyBorder="1" applyAlignment="1" applyProtection="1">
      <alignment horizontal="right" vertical="top" wrapText="1"/>
    </xf>
    <xf numFmtId="165" fontId="10" fillId="22" borderId="49" xfId="0" applyNumberFormat="1" applyFont="1" applyFill="1" applyBorder="1" applyAlignment="1" applyProtection="1">
      <alignment horizontal="left" vertical="top" wrapText="1"/>
    </xf>
    <xf numFmtId="3" fontId="10" fillId="22" borderId="48" xfId="23" applyNumberFormat="1" applyFont="1" applyFill="1" applyBorder="1" applyAlignment="1" applyProtection="1">
      <alignment horizontal="right" vertical="center" wrapText="1" indent="1"/>
    </xf>
    <xf numFmtId="3" fontId="10" fillId="22" borderId="22" xfId="0" applyNumberFormat="1" applyFont="1" applyFill="1" applyBorder="1" applyAlignment="1" applyProtection="1">
      <alignment horizontal="right" vertical="center" wrapText="1" indent="1"/>
    </xf>
    <xf numFmtId="4" fontId="10" fillId="22" borderId="20" xfId="24" applyNumberFormat="1" applyFont="1" applyFill="1" applyBorder="1" applyAlignment="1" applyProtection="1">
      <alignment horizontal="right" vertical="center" wrapText="1" indent="1"/>
    </xf>
    <xf numFmtId="3" fontId="10" fillId="22" borderId="33" xfId="51" applyNumberFormat="1" applyFont="1" applyFill="1" applyBorder="1" applyAlignment="1" applyProtection="1">
      <alignment horizontal="right" vertical="center" wrapText="1" indent="1"/>
    </xf>
    <xf numFmtId="4" fontId="10" fillId="22" borderId="20" xfId="55" applyNumberFormat="1" applyFont="1" applyFill="1" applyBorder="1" applyAlignment="1" applyProtection="1">
      <alignment horizontal="right" vertical="center" wrapText="1" indent="1"/>
    </xf>
    <xf numFmtId="3" fontId="10" fillId="22" borderId="20" xfId="51" applyNumberFormat="1" applyFont="1" applyFill="1" applyBorder="1" applyAlignment="1" applyProtection="1">
      <alignment horizontal="right" vertical="center" wrapText="1" indent="1"/>
    </xf>
    <xf numFmtId="165" fontId="10" fillId="22" borderId="52" xfId="0" applyNumberFormat="1" applyFont="1" applyFill="1" applyBorder="1" applyAlignment="1" applyProtection="1">
      <alignment horizontal="left" vertical="top" wrapText="1"/>
    </xf>
    <xf numFmtId="4" fontId="10" fillId="22" borderId="33" xfId="24" applyNumberFormat="1" applyFont="1" applyFill="1" applyBorder="1" applyAlignment="1" applyProtection="1">
      <alignment horizontal="right" vertical="center" wrapText="1" indent="1"/>
    </xf>
    <xf numFmtId="165" fontId="10" fillId="22" borderId="53" xfId="0" applyNumberFormat="1" applyFont="1" applyFill="1" applyBorder="1" applyAlignment="1" applyProtection="1">
      <alignment horizontal="left" vertical="top" wrapText="1"/>
    </xf>
    <xf numFmtId="4" fontId="10" fillId="22" borderId="21" xfId="23" applyNumberFormat="1" applyFont="1" applyFill="1" applyBorder="1" applyAlignment="1" applyProtection="1">
      <alignment horizontal="right" vertical="center" wrapText="1" indent="1"/>
    </xf>
    <xf numFmtId="4" fontId="10" fillId="22" borderId="49" xfId="24" applyNumberFormat="1" applyFont="1" applyFill="1" applyBorder="1" applyAlignment="1" applyProtection="1">
      <alignment horizontal="right" vertical="center" wrapText="1" indent="1"/>
    </xf>
    <xf numFmtId="4" fontId="10" fillId="22" borderId="35" xfId="23" applyNumberFormat="1" applyFont="1" applyFill="1" applyBorder="1" applyAlignment="1" applyProtection="1">
      <alignment horizontal="right" vertical="center" wrapText="1" indent="1"/>
    </xf>
    <xf numFmtId="3" fontId="10" fillId="22" borderId="50" xfId="51" applyNumberFormat="1" applyFont="1" applyFill="1" applyBorder="1" applyAlignment="1" applyProtection="1">
      <alignment horizontal="right" vertical="center" wrapText="1" indent="1"/>
    </xf>
    <xf numFmtId="4" fontId="10" fillId="22" borderId="21" xfId="55" applyNumberFormat="1" applyFont="1" applyFill="1" applyBorder="1" applyAlignment="1" applyProtection="1">
      <alignment horizontal="right" vertical="center" wrapText="1" indent="1"/>
    </xf>
    <xf numFmtId="3" fontId="10" fillId="22" borderId="21" xfId="51" applyNumberFormat="1" applyFont="1" applyFill="1" applyBorder="1" applyAlignment="1" applyProtection="1">
      <alignment horizontal="right" vertical="center" wrapText="1" indent="1"/>
    </xf>
    <xf numFmtId="3" fontId="10" fillId="22" borderId="35" xfId="0" applyNumberFormat="1" applyFont="1" applyFill="1" applyBorder="1" applyAlignment="1" applyProtection="1">
      <alignment horizontal="right" vertical="center" wrapText="1" indent="1"/>
    </xf>
    <xf numFmtId="165" fontId="10" fillId="22" borderId="51" xfId="0" applyNumberFormat="1" applyFont="1" applyFill="1" applyBorder="1" applyAlignment="1" applyProtection="1">
      <alignment horizontal="left" vertical="top" wrapText="1"/>
    </xf>
    <xf numFmtId="3" fontId="10" fillId="22" borderId="33" xfId="0" applyNumberFormat="1" applyFont="1" applyFill="1" applyBorder="1" applyAlignment="1" applyProtection="1">
      <alignment horizontal="right" vertical="center" wrapText="1" indent="1"/>
    </xf>
    <xf numFmtId="4" fontId="10" fillId="22" borderId="22" xfId="23" applyNumberFormat="1" applyFont="1" applyFill="1" applyBorder="1" applyAlignment="1" applyProtection="1">
      <alignment horizontal="right" vertical="center" wrapText="1" indent="1"/>
    </xf>
    <xf numFmtId="165" fontId="10" fillId="22" borderId="48" xfId="0" applyNumberFormat="1" applyFont="1" applyFill="1" applyBorder="1" applyAlignment="1" applyProtection="1">
      <alignment horizontal="left" vertical="top" wrapText="1"/>
    </xf>
    <xf numFmtId="4" fontId="10" fillId="22" borderId="19" xfId="23" applyNumberFormat="1" applyFont="1" applyFill="1" applyBorder="1" applyAlignment="1" applyProtection="1">
      <alignment horizontal="right" vertical="center" wrapText="1" indent="1"/>
    </xf>
    <xf numFmtId="3" fontId="10" fillId="22" borderId="19" xfId="0" applyNumberFormat="1" applyFont="1" applyFill="1" applyBorder="1" applyAlignment="1" applyProtection="1">
      <alignment horizontal="right" vertical="center" wrapText="1" indent="1"/>
    </xf>
    <xf numFmtId="4" fontId="10" fillId="22" borderId="22" xfId="55" applyNumberFormat="1" applyFont="1" applyFill="1" applyBorder="1" applyAlignment="1" applyProtection="1">
      <alignment horizontal="right" vertical="center" wrapText="1" indent="1"/>
    </xf>
    <xf numFmtId="3" fontId="10" fillId="22" borderId="22" xfId="51" applyNumberFormat="1" applyFont="1" applyFill="1" applyBorder="1" applyAlignment="1" applyProtection="1">
      <alignment horizontal="right" vertical="center" wrapText="1" indent="1"/>
    </xf>
    <xf numFmtId="4" fontId="10" fillId="22" borderId="19" xfId="55" applyNumberFormat="1" applyFont="1" applyFill="1" applyBorder="1" applyAlignment="1" applyProtection="1">
      <alignment horizontal="right" vertical="center" wrapText="1" indent="1"/>
    </xf>
    <xf numFmtId="3" fontId="10" fillId="22" borderId="19" xfId="51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Alignment="1" applyProtection="1">
      <alignment horizontal="right" wrapText="1"/>
    </xf>
    <xf numFmtId="165" fontId="10" fillId="22" borderId="23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Protection="1"/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Protection="1"/>
    <xf numFmtId="0" fontId="14" fillId="20" borderId="19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/>
    </xf>
    <xf numFmtId="0" fontId="14" fillId="20" borderId="19" xfId="0" applyFont="1" applyFill="1" applyBorder="1" applyAlignment="1" applyProtection="1">
      <alignment horizontal="center" vertical="center" wrapText="1"/>
    </xf>
    <xf numFmtId="165" fontId="14" fillId="20" borderId="1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wrapText="1"/>
    </xf>
    <xf numFmtId="0" fontId="12" fillId="0" borderId="0" xfId="0" applyNumberFormat="1" applyFont="1" applyFill="1" applyProtection="1"/>
    <xf numFmtId="0" fontId="14" fillId="20" borderId="19" xfId="0" applyNumberFormat="1" applyFont="1" applyFill="1" applyBorder="1" applyAlignment="1" applyProtection="1">
      <alignment horizontal="left" vertical="center"/>
    </xf>
    <xf numFmtId="0" fontId="72" fillId="0" borderId="0" xfId="0" applyNumberFormat="1" applyFont="1" applyFill="1" applyBorder="1" applyAlignment="1" applyProtection="1">
      <alignment horizontal="center" vertical="center" wrapText="1"/>
    </xf>
    <xf numFmtId="0" fontId="14" fillId="20" borderId="19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14" fillId="20" borderId="48" xfId="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Alignment="1" applyProtection="1">
      <alignment horizontal="center"/>
    </xf>
    <xf numFmtId="0" fontId="12" fillId="0" borderId="0" xfId="0" applyNumberFormat="1" applyFont="1" applyProtection="1"/>
    <xf numFmtId="165" fontId="71" fillId="0" borderId="0" xfId="0" applyNumberFormat="1" applyFont="1" applyFill="1" applyBorder="1" applyAlignment="1" applyProtection="1">
      <alignment horizontal="left" vertical="top" wrapText="1"/>
    </xf>
    <xf numFmtId="165" fontId="71" fillId="0" borderId="54" xfId="0" applyNumberFormat="1" applyFont="1" applyFill="1" applyBorder="1" applyAlignment="1" applyProtection="1">
      <alignment horizontal="left" vertical="top" wrapText="1"/>
    </xf>
    <xf numFmtId="0" fontId="71" fillId="0" borderId="0" xfId="0" applyFont="1" applyFill="1" applyAlignment="1" applyProtection="1">
      <alignment horizontal="left" vertical="top" wrapText="1"/>
    </xf>
    <xf numFmtId="4" fontId="71" fillId="0" borderId="0" xfId="0" applyNumberFormat="1" applyFont="1" applyFill="1" applyBorder="1" applyAlignment="1" applyProtection="1">
      <alignment horizontal="left" vertical="top" wrapText="1"/>
    </xf>
    <xf numFmtId="3" fontId="13" fillId="20" borderId="19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1" fillId="0" borderId="0" xfId="129" applyFont="1" applyFill="1"/>
    <xf numFmtId="4" fontId="13" fillId="0" borderId="0" xfId="0" applyNumberFormat="1" applyFont="1" applyFill="1" applyBorder="1" applyAlignment="1" applyProtection="1">
      <alignment horizontal="right" vertical="center" wrapText="1" indent="1"/>
    </xf>
    <xf numFmtId="4" fontId="10" fillId="0" borderId="0" xfId="23" applyNumberFormat="1" applyFont="1" applyFill="1" applyBorder="1" applyAlignment="1" applyProtection="1">
      <alignment horizontal="right" vertical="center" wrapText="1" indent="1"/>
    </xf>
    <xf numFmtId="0" fontId="10" fillId="0" borderId="19" xfId="0" applyFont="1" applyFill="1" applyBorder="1" applyAlignment="1" applyProtection="1">
      <alignment horizontal="left" vertical="center"/>
    </xf>
    <xf numFmtId="3" fontId="10" fillId="22" borderId="49" xfId="23" applyNumberFormat="1" applyFont="1" applyFill="1" applyBorder="1" applyAlignment="1" applyProtection="1">
      <alignment horizontal="right" vertical="center" wrapText="1" indent="1"/>
    </xf>
    <xf numFmtId="165" fontId="10" fillId="22" borderId="36" xfId="0" applyNumberFormat="1" applyFont="1" applyFill="1" applyBorder="1" applyAlignment="1" applyProtection="1">
      <alignment horizontal="left" vertical="top" wrapText="1"/>
    </xf>
    <xf numFmtId="165" fontId="10" fillId="22" borderId="19" xfId="0" applyNumberFormat="1" applyFont="1" applyFill="1" applyBorder="1" applyAlignment="1" applyProtection="1">
      <alignment horizontal="left" vertical="top" wrapText="1"/>
      <protection locked="0"/>
    </xf>
    <xf numFmtId="165" fontId="10" fillId="22" borderId="87" xfId="0" applyNumberFormat="1" applyFont="1" applyFill="1" applyBorder="1" applyAlignment="1" applyProtection="1">
      <alignment horizontal="left" vertical="top" wrapText="1"/>
    </xf>
    <xf numFmtId="0" fontId="43" fillId="0" borderId="0" xfId="42"/>
    <xf numFmtId="0" fontId="74" fillId="0" borderId="0" xfId="54" applyFont="1"/>
    <xf numFmtId="14" fontId="74" fillId="0" borderId="0" xfId="54" applyNumberFormat="1" applyFont="1"/>
    <xf numFmtId="0" fontId="10" fillId="0" borderId="59" xfId="54" applyBorder="1"/>
    <xf numFmtId="0" fontId="13" fillId="0" borderId="59" xfId="54" applyFont="1" applyBorder="1"/>
    <xf numFmtId="0" fontId="13" fillId="0" borderId="0" xfId="54" applyFont="1"/>
    <xf numFmtId="0" fontId="50" fillId="0" borderId="0" xfId="54" applyFont="1" applyFill="1" applyBorder="1" applyAlignment="1">
      <alignment horizontal="left" vertical="center"/>
    </xf>
    <xf numFmtId="0" fontId="10" fillId="22" borderId="28" xfId="54" applyFill="1" applyBorder="1" applyAlignment="1" applyProtection="1">
      <alignment horizontal="left" vertical="center" wrapText="1"/>
      <protection locked="0"/>
    </xf>
    <xf numFmtId="0" fontId="10" fillId="22" borderId="16" xfId="54" applyFill="1" applyBorder="1" applyAlignment="1" applyProtection="1">
      <alignment horizontal="left" vertical="center" wrapText="1"/>
      <protection locked="0"/>
    </xf>
    <xf numFmtId="0" fontId="10" fillId="22" borderId="29" xfId="54" applyFill="1" applyBorder="1" applyAlignment="1" applyProtection="1">
      <alignment horizontal="left" vertical="center" wrapText="1"/>
      <protection locked="0"/>
    </xf>
    <xf numFmtId="0" fontId="10" fillId="0" borderId="28" xfId="54" applyFill="1" applyBorder="1" applyAlignment="1" applyProtection="1">
      <alignment horizontal="left" vertical="center" wrapText="1"/>
    </xf>
    <xf numFmtId="0" fontId="10" fillId="0" borderId="16" xfId="54" applyFill="1" applyBorder="1" applyAlignment="1" applyProtection="1">
      <alignment horizontal="left" vertical="center" wrapText="1"/>
    </xf>
    <xf numFmtId="0" fontId="10" fillId="0" borderId="29" xfId="54" applyFill="1" applyBorder="1" applyAlignment="1" applyProtection="1">
      <alignment horizontal="left" vertical="center" wrapText="1"/>
    </xf>
    <xf numFmtId="0" fontId="10" fillId="0" borderId="42" xfId="54" applyFill="1" applyBorder="1" applyAlignment="1" applyProtection="1">
      <alignment horizontal="left" vertical="center" wrapText="1"/>
    </xf>
    <xf numFmtId="0" fontId="10" fillId="0" borderId="55" xfId="54" applyFill="1" applyBorder="1" applyAlignment="1" applyProtection="1">
      <alignment horizontal="left" vertical="center" wrapText="1"/>
    </xf>
    <xf numFmtId="0" fontId="10" fillId="0" borderId="47" xfId="54" applyFill="1" applyBorder="1" applyAlignment="1" applyProtection="1">
      <alignment horizontal="left" vertical="center" wrapText="1"/>
    </xf>
    <xf numFmtId="0" fontId="10" fillId="22" borderId="42" xfId="54" applyFill="1" applyBorder="1" applyAlignment="1" applyProtection="1">
      <alignment horizontal="left" vertical="center" wrapText="1"/>
      <protection locked="0"/>
    </xf>
    <xf numFmtId="0" fontId="10" fillId="22" borderId="55" xfId="54" applyFill="1" applyBorder="1" applyAlignment="1" applyProtection="1">
      <alignment horizontal="left" vertical="center" wrapText="1"/>
      <protection locked="0"/>
    </xf>
    <xf numFmtId="0" fontId="10" fillId="22" borderId="47" xfId="54" applyFill="1" applyBorder="1" applyAlignment="1" applyProtection="1">
      <alignment horizontal="left" vertical="center" wrapText="1"/>
      <protection locked="0"/>
    </xf>
    <xf numFmtId="0" fontId="18" fillId="20" borderId="66" xfId="54" applyFont="1" applyFill="1" applyBorder="1" applyAlignment="1">
      <alignment horizontal="center"/>
    </xf>
    <xf numFmtId="0" fontId="18" fillId="20" borderId="67" xfId="54" applyFont="1" applyFill="1" applyBorder="1" applyAlignment="1">
      <alignment horizontal="center"/>
    </xf>
    <xf numFmtId="0" fontId="10" fillId="22" borderId="85" xfId="54" applyNumberFormat="1" applyFill="1" applyBorder="1" applyAlignment="1" applyProtection="1">
      <alignment horizontal="left" vertical="top" wrapText="1"/>
      <protection locked="0"/>
    </xf>
    <xf numFmtId="0" fontId="10" fillId="22" borderId="56" xfId="54" applyNumberFormat="1" applyFill="1" applyBorder="1" applyAlignment="1" applyProtection="1">
      <alignment horizontal="left" vertical="top" wrapText="1"/>
      <protection locked="0"/>
    </xf>
    <xf numFmtId="0" fontId="10" fillId="22" borderId="57" xfId="54" applyNumberFormat="1" applyFill="1" applyBorder="1" applyAlignment="1" applyProtection="1">
      <alignment horizontal="left" vertical="top" wrapText="1"/>
      <protection locked="0"/>
    </xf>
    <xf numFmtId="0" fontId="10" fillId="22" borderId="64" xfId="54" applyNumberFormat="1" applyFill="1" applyBorder="1" applyAlignment="1" applyProtection="1">
      <alignment horizontal="left" vertical="top" wrapText="1"/>
      <protection locked="0"/>
    </xf>
    <xf numFmtId="0" fontId="10" fillId="22" borderId="82" xfId="54" applyNumberFormat="1" applyFill="1" applyBorder="1" applyAlignment="1" applyProtection="1">
      <alignment horizontal="left" vertical="top" wrapText="1"/>
      <protection locked="0"/>
    </xf>
    <xf numFmtId="0" fontId="10" fillId="22" borderId="58" xfId="54" applyNumberFormat="1" applyFill="1" applyBorder="1" applyAlignment="1" applyProtection="1">
      <alignment horizontal="left" vertical="top" wrapText="1"/>
      <protection locked="0"/>
    </xf>
    <xf numFmtId="0" fontId="18" fillId="22" borderId="79" xfId="54" applyFont="1" applyFill="1" applyBorder="1" applyAlignment="1" applyProtection="1">
      <alignment horizontal="left" vertical="center" wrapText="1"/>
      <protection locked="0"/>
    </xf>
    <xf numFmtId="0" fontId="18" fillId="22" borderId="80" xfId="54" applyFont="1" applyFill="1" applyBorder="1" applyAlignment="1" applyProtection="1">
      <alignment horizontal="left" vertical="center" wrapText="1"/>
      <protection locked="0"/>
    </xf>
    <xf numFmtId="0" fontId="18" fillId="22" borderId="81" xfId="54" applyFont="1" applyFill="1" applyBorder="1" applyAlignment="1" applyProtection="1">
      <alignment horizontal="left" vertical="center" wrapText="1"/>
      <protection locked="0"/>
    </xf>
    <xf numFmtId="14" fontId="10" fillId="22" borderId="30" xfId="54" applyNumberFormat="1" applyFill="1" applyBorder="1" applyAlignment="1" applyProtection="1">
      <alignment horizontal="left" vertical="center" wrapText="1"/>
      <protection locked="0"/>
    </xf>
    <xf numFmtId="14" fontId="10" fillId="22" borderId="31" xfId="54" applyNumberFormat="1" applyFill="1" applyBorder="1" applyAlignment="1" applyProtection="1">
      <alignment horizontal="left" vertical="center" wrapText="1"/>
      <protection locked="0"/>
    </xf>
    <xf numFmtId="14" fontId="10" fillId="22" borderId="32" xfId="54" applyNumberFormat="1" applyFill="1" applyBorder="1" applyAlignment="1" applyProtection="1">
      <alignment horizontal="left" vertical="center" wrapText="1"/>
      <protection locked="0"/>
    </xf>
    <xf numFmtId="0" fontId="59" fillId="0" borderId="30" xfId="0" applyNumberFormat="1" applyFont="1" applyFill="1" applyBorder="1" applyAlignment="1">
      <alignment horizontal="left" vertical="top"/>
    </xf>
    <xf numFmtId="0" fontId="59" fillId="0" borderId="31" xfId="0" applyNumberFormat="1" applyFont="1" applyFill="1" applyBorder="1" applyAlignment="1">
      <alignment horizontal="left" vertical="top"/>
    </xf>
    <xf numFmtId="9" fontId="59" fillId="0" borderId="31" xfId="0" applyNumberFormat="1" applyFont="1" applyFill="1" applyBorder="1" applyAlignment="1">
      <alignment horizontal="left" vertical="top"/>
    </xf>
    <xf numFmtId="0" fontId="59" fillId="0" borderId="32" xfId="0" applyNumberFormat="1" applyFont="1" applyFill="1" applyBorder="1" applyAlignment="1">
      <alignment horizontal="left" vertical="top"/>
    </xf>
    <xf numFmtId="0" fontId="59" fillId="0" borderId="28" xfId="0" applyNumberFormat="1" applyFont="1" applyFill="1" applyBorder="1" applyAlignment="1">
      <alignment horizontal="left" vertical="top"/>
    </xf>
    <xf numFmtId="0" fontId="59" fillId="0" borderId="16" xfId="0" applyNumberFormat="1" applyFont="1" applyFill="1" applyBorder="1" applyAlignment="1">
      <alignment horizontal="left" vertical="top"/>
    </xf>
    <xf numFmtId="9" fontId="59" fillId="0" borderId="16" xfId="0" applyNumberFormat="1" applyFont="1" applyFill="1" applyBorder="1" applyAlignment="1">
      <alignment horizontal="left" vertical="top"/>
    </xf>
    <xf numFmtId="0" fontId="59" fillId="0" borderId="29" xfId="0" applyNumberFormat="1" applyFont="1" applyFill="1" applyBorder="1" applyAlignment="1">
      <alignment horizontal="left" vertical="top"/>
    </xf>
    <xf numFmtId="0" fontId="59" fillId="0" borderId="25" xfId="0" applyNumberFormat="1" applyFont="1" applyFill="1" applyBorder="1" applyAlignment="1">
      <alignment horizontal="left" vertical="top"/>
    </xf>
    <xf numFmtId="0" fontId="59" fillId="0" borderId="26" xfId="0" applyNumberFormat="1" applyFont="1" applyFill="1" applyBorder="1" applyAlignment="1">
      <alignment horizontal="left" vertical="top"/>
    </xf>
    <xf numFmtId="0" fontId="59" fillId="0" borderId="26" xfId="0" applyFont="1" applyFill="1" applyBorder="1" applyAlignment="1">
      <alignment horizontal="left" vertical="top"/>
    </xf>
    <xf numFmtId="0" fontId="59" fillId="0" borderId="27" xfId="0" applyNumberFormat="1" applyFont="1" applyFill="1" applyBorder="1" applyAlignment="1">
      <alignment horizontal="left" vertical="top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27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4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4" fillId="20" borderId="23" xfId="0" applyNumberFormat="1" applyFont="1" applyFill="1" applyBorder="1" applyAlignment="1" applyProtection="1">
      <alignment horizontal="center" vertical="center" wrapText="1"/>
    </xf>
    <xf numFmtId="0" fontId="14" fillId="20" borderId="24" xfId="0" applyNumberFormat="1" applyFont="1" applyFill="1" applyBorder="1" applyAlignment="1" applyProtection="1">
      <alignment horizontal="center" vertical="center" wrapText="1"/>
    </xf>
    <xf numFmtId="0" fontId="58" fillId="20" borderId="23" xfId="0" applyNumberFormat="1" applyFont="1" applyFill="1" applyBorder="1" applyAlignment="1" applyProtection="1">
      <alignment horizontal="center" vertical="center" wrapText="1"/>
    </xf>
    <xf numFmtId="0" fontId="58" fillId="20" borderId="24" xfId="0" applyNumberFormat="1" applyFont="1" applyFill="1" applyBorder="1" applyAlignment="1" applyProtection="1">
      <alignment horizontal="center" vertical="center" wrapText="1"/>
    </xf>
    <xf numFmtId="0" fontId="58" fillId="20" borderId="23" xfId="0" applyNumberFormat="1" applyFont="1" applyFill="1" applyBorder="1" applyAlignment="1">
      <alignment horizontal="center" vertical="center" wrapText="1"/>
    </xf>
    <xf numFmtId="0" fontId="58" fillId="20" borderId="45" xfId="0" applyNumberFormat="1" applyFont="1" applyFill="1" applyBorder="1" applyAlignment="1">
      <alignment horizontal="center" vertical="center" wrapText="1"/>
    </xf>
    <xf numFmtId="0" fontId="58" fillId="20" borderId="24" xfId="0" applyNumberFormat="1" applyFont="1" applyFill="1" applyBorder="1" applyAlignment="1">
      <alignment horizontal="center" vertical="center" wrapText="1"/>
    </xf>
    <xf numFmtId="0" fontId="59" fillId="0" borderId="28" xfId="0" applyNumberFormat="1" applyFont="1" applyFill="1" applyBorder="1" applyAlignment="1" applyProtection="1">
      <alignment horizontal="left" vertical="top"/>
    </xf>
    <xf numFmtId="0" fontId="59" fillId="0" borderId="16" xfId="0" applyNumberFormat="1" applyFont="1" applyFill="1" applyBorder="1" applyAlignment="1" applyProtection="1">
      <alignment horizontal="left" vertical="top"/>
    </xf>
    <xf numFmtId="9" fontId="59" fillId="0" borderId="16" xfId="0" applyNumberFormat="1" applyFont="1" applyFill="1" applyBorder="1" applyAlignment="1" applyProtection="1">
      <alignment horizontal="left" vertical="top"/>
    </xf>
    <xf numFmtId="0" fontId="59" fillId="0" borderId="29" xfId="0" applyNumberFormat="1" applyFont="1" applyFill="1" applyBorder="1" applyAlignment="1" applyProtection="1">
      <alignment horizontal="left" vertical="top"/>
    </xf>
    <xf numFmtId="0" fontId="59" fillId="0" borderId="30" xfId="0" applyNumberFormat="1" applyFont="1" applyFill="1" applyBorder="1" applyAlignment="1" applyProtection="1">
      <alignment horizontal="left" vertical="top"/>
    </xf>
    <xf numFmtId="0" fontId="59" fillId="0" borderId="31" xfId="0" applyNumberFormat="1" applyFont="1" applyFill="1" applyBorder="1" applyAlignment="1" applyProtection="1">
      <alignment horizontal="left" vertical="top"/>
    </xf>
    <xf numFmtId="9" fontId="59" fillId="0" borderId="31" xfId="0" applyNumberFormat="1" applyFont="1" applyFill="1" applyBorder="1" applyAlignment="1" applyProtection="1">
      <alignment horizontal="left" vertical="top"/>
    </xf>
    <xf numFmtId="0" fontId="59" fillId="0" borderId="32" xfId="0" applyNumberFormat="1" applyFont="1" applyFill="1" applyBorder="1" applyAlignment="1" applyProtection="1">
      <alignment horizontal="left" vertical="top"/>
    </xf>
    <xf numFmtId="0" fontId="59" fillId="0" borderId="37" xfId="0" applyNumberFormat="1" applyFont="1" applyFill="1" applyBorder="1" applyAlignment="1" applyProtection="1">
      <alignment horizontal="left" vertical="top"/>
    </xf>
    <xf numFmtId="0" fontId="59" fillId="0" borderId="46" xfId="0" applyNumberFormat="1" applyFont="1" applyFill="1" applyBorder="1" applyAlignment="1" applyProtection="1">
      <alignment horizontal="left" vertical="top"/>
    </xf>
    <xf numFmtId="0" fontId="59" fillId="0" borderId="46" xfId="0" applyFont="1" applyFill="1" applyBorder="1" applyAlignment="1" applyProtection="1">
      <alignment horizontal="center" vertical="top"/>
    </xf>
    <xf numFmtId="0" fontId="59" fillId="0" borderId="38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5703125" style="90" customWidth="1"/>
    <col min="2" max="2" width="49.5703125" style="90" bestFit="1" customWidth="1"/>
    <col min="3" max="15" width="17.7109375" style="90" customWidth="1"/>
    <col min="16" max="16384" width="11.42578125" style="90"/>
  </cols>
  <sheetData>
    <row r="1" spans="1:100" ht="13.5" thickBot="1" x14ac:dyDescent="0.25">
      <c r="A1" s="103"/>
      <c r="B1" s="103" t="s">
        <v>274</v>
      </c>
      <c r="C1" s="103"/>
      <c r="D1" s="104"/>
      <c r="E1" s="104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</row>
    <row r="2" spans="1:100" s="91" customFormat="1" ht="18.75" thickBot="1" x14ac:dyDescent="0.3">
      <c r="A2" s="188"/>
      <c r="B2" s="244" t="s">
        <v>176</v>
      </c>
      <c r="C2" s="189"/>
      <c r="D2" s="109"/>
      <c r="E2" s="187"/>
      <c r="F2" s="103"/>
      <c r="G2" s="188"/>
      <c r="H2" s="102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</row>
    <row r="3" spans="1:100" ht="16.5" thickBot="1" x14ac:dyDescent="0.3">
      <c r="A3" s="103"/>
      <c r="B3" s="245"/>
      <c r="C3" s="103"/>
      <c r="D3" s="104"/>
      <c r="E3" s="115"/>
      <c r="F3" s="190"/>
      <c r="G3" s="103"/>
      <c r="H3" s="102"/>
      <c r="I3" s="102"/>
      <c r="J3" s="102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</row>
    <row r="4" spans="1:100" ht="15.6" customHeight="1" x14ac:dyDescent="0.2">
      <c r="A4" s="103"/>
      <c r="B4" s="242" t="s">
        <v>9</v>
      </c>
      <c r="C4" s="436"/>
      <c r="D4" s="437"/>
      <c r="E4" s="438"/>
      <c r="F4" s="190"/>
      <c r="G4" s="103"/>
      <c r="H4" s="102"/>
      <c r="I4" s="102"/>
      <c r="J4" s="102"/>
      <c r="K4" s="102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</row>
    <row r="5" spans="1:100" ht="15" customHeight="1" x14ac:dyDescent="0.2">
      <c r="A5" s="103"/>
      <c r="B5" s="242" t="s">
        <v>175</v>
      </c>
      <c r="C5" s="416"/>
      <c r="D5" s="417"/>
      <c r="E5" s="418"/>
      <c r="F5" s="191"/>
      <c r="G5" s="103"/>
      <c r="H5" s="102"/>
      <c r="I5" s="102"/>
      <c r="J5" s="102"/>
      <c r="K5" s="102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</row>
    <row r="6" spans="1:100" ht="39" customHeight="1" x14ac:dyDescent="0.2">
      <c r="A6" s="103"/>
      <c r="B6" s="242" t="s">
        <v>265</v>
      </c>
      <c r="C6" s="416"/>
      <c r="D6" s="417"/>
      <c r="E6" s="418"/>
      <c r="F6" s="191"/>
      <c r="G6" s="103"/>
      <c r="H6" s="102"/>
      <c r="I6" s="102"/>
      <c r="J6" s="102"/>
      <c r="K6" s="102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</row>
    <row r="7" spans="1:100" ht="15" customHeight="1" x14ac:dyDescent="0.2">
      <c r="A7" s="103"/>
      <c r="B7" s="242" t="s">
        <v>69</v>
      </c>
      <c r="C7" s="419"/>
      <c r="D7" s="420"/>
      <c r="E7" s="421"/>
      <c r="F7" s="191"/>
      <c r="G7" s="103"/>
      <c r="H7" s="102"/>
      <c r="I7" s="102"/>
      <c r="J7" s="102"/>
      <c r="K7" s="102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</row>
    <row r="8" spans="1:100" ht="15" customHeight="1" x14ac:dyDescent="0.2">
      <c r="A8" s="103"/>
      <c r="B8" s="242" t="s">
        <v>13</v>
      </c>
      <c r="C8" s="422" t="s">
        <v>219</v>
      </c>
      <c r="D8" s="423"/>
      <c r="E8" s="424"/>
      <c r="F8" s="191"/>
      <c r="G8" s="103"/>
      <c r="H8" s="103"/>
      <c r="I8" s="102"/>
      <c r="J8" s="102"/>
      <c r="K8" s="102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</row>
    <row r="9" spans="1:100" ht="15" customHeight="1" x14ac:dyDescent="0.2">
      <c r="A9" s="103"/>
      <c r="B9" s="242" t="s">
        <v>37</v>
      </c>
      <c r="C9" s="425"/>
      <c r="D9" s="426"/>
      <c r="E9" s="427"/>
      <c r="F9" s="191"/>
      <c r="G9" s="103"/>
      <c r="H9" s="102"/>
      <c r="I9" s="102"/>
      <c r="J9" s="102"/>
      <c r="K9" s="102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</row>
    <row r="10" spans="1:100" ht="15" customHeight="1" x14ac:dyDescent="0.2">
      <c r="A10" s="103"/>
      <c r="B10" s="243" t="s">
        <v>158</v>
      </c>
      <c r="C10" s="422"/>
      <c r="D10" s="423"/>
      <c r="E10" s="424"/>
      <c r="F10" s="191"/>
      <c r="G10" s="103"/>
      <c r="H10" s="102"/>
      <c r="I10" s="102"/>
      <c r="J10" s="102"/>
      <c r="K10" s="102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</row>
    <row r="11" spans="1:100" s="111" customFormat="1" ht="15" customHeight="1" x14ac:dyDescent="0.2">
      <c r="A11" s="103"/>
      <c r="B11" s="243" t="s">
        <v>182</v>
      </c>
      <c r="C11" s="416"/>
      <c r="D11" s="417"/>
      <c r="E11" s="418"/>
      <c r="F11" s="191"/>
      <c r="G11" s="103"/>
      <c r="H11" s="102"/>
      <c r="I11" s="102"/>
      <c r="J11" s="102"/>
      <c r="K11" s="102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</row>
    <row r="12" spans="1:100" ht="15" customHeight="1" x14ac:dyDescent="0.2">
      <c r="A12" s="103"/>
      <c r="B12" s="243" t="s">
        <v>183</v>
      </c>
      <c r="C12" s="425"/>
      <c r="D12" s="426"/>
      <c r="E12" s="427"/>
      <c r="F12" s="191"/>
      <c r="G12" s="103"/>
      <c r="H12" s="102"/>
      <c r="I12" s="102"/>
      <c r="J12" s="102"/>
      <c r="K12" s="102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</row>
    <row r="13" spans="1:100" ht="15" customHeight="1" x14ac:dyDescent="0.2">
      <c r="A13" s="103"/>
      <c r="B13" s="242" t="s">
        <v>99</v>
      </c>
      <c r="C13" s="425"/>
      <c r="D13" s="426"/>
      <c r="E13" s="427"/>
      <c r="F13" s="191"/>
      <c r="G13" s="103"/>
      <c r="H13" s="102"/>
      <c r="I13" s="102"/>
      <c r="J13" s="102"/>
      <c r="K13" s="102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</row>
    <row r="14" spans="1:100" ht="15" customHeight="1" x14ac:dyDescent="0.2">
      <c r="A14" s="103"/>
      <c r="B14" s="242" t="s">
        <v>70</v>
      </c>
      <c r="C14" s="425"/>
      <c r="D14" s="426"/>
      <c r="E14" s="427"/>
      <c r="F14" s="191"/>
      <c r="G14" s="103"/>
      <c r="H14" s="102"/>
      <c r="I14" s="102"/>
      <c r="J14" s="102"/>
      <c r="K14" s="102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</row>
    <row r="15" spans="1:100" ht="15" customHeight="1" thickBot="1" x14ac:dyDescent="0.25">
      <c r="A15" s="103"/>
      <c r="B15" s="242" t="s">
        <v>66</v>
      </c>
      <c r="C15" s="439"/>
      <c r="D15" s="440"/>
      <c r="E15" s="441"/>
      <c r="F15" s="191"/>
      <c r="G15" s="104"/>
      <c r="H15" s="105"/>
      <c r="I15" s="105"/>
      <c r="J15" s="105"/>
      <c r="K15" s="102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</row>
    <row r="16" spans="1:100" ht="18" x14ac:dyDescent="0.25">
      <c r="A16" s="103"/>
      <c r="B16" s="190"/>
      <c r="C16" s="103"/>
      <c r="D16" s="103"/>
      <c r="E16" s="103"/>
      <c r="F16" s="188"/>
      <c r="G16" s="104"/>
      <c r="H16" s="105"/>
      <c r="I16" s="105"/>
      <c r="J16" s="105"/>
      <c r="K16" s="102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</row>
    <row r="17" spans="1:100" ht="13.5" thickBot="1" x14ac:dyDescent="0.25">
      <c r="A17" s="103"/>
      <c r="B17" s="103"/>
      <c r="C17" s="103"/>
      <c r="D17" s="103"/>
      <c r="E17" s="103"/>
      <c r="F17" s="103"/>
      <c r="G17" s="104"/>
      <c r="H17" s="105"/>
      <c r="I17" s="105"/>
      <c r="J17" s="105"/>
      <c r="K17" s="102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</row>
    <row r="18" spans="1:100" ht="15.75" x14ac:dyDescent="0.25">
      <c r="A18" s="103"/>
      <c r="B18" s="112" t="s">
        <v>16</v>
      </c>
      <c r="C18" s="114"/>
      <c r="D18" s="103"/>
      <c r="E18" s="103"/>
      <c r="F18" s="103"/>
      <c r="G18" s="104"/>
      <c r="H18" s="228"/>
      <c r="I18" s="106"/>
      <c r="J18" s="104"/>
      <c r="K18" s="192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</row>
    <row r="19" spans="1:100" ht="15" x14ac:dyDescent="0.2">
      <c r="A19" s="103"/>
      <c r="B19" s="193" t="s">
        <v>166</v>
      </c>
      <c r="C19" s="217"/>
      <c r="D19" s="103"/>
      <c r="E19" s="103"/>
      <c r="F19" s="103"/>
      <c r="G19" s="104"/>
      <c r="H19" s="107"/>
      <c r="I19" s="107"/>
      <c r="J19" s="104"/>
      <c r="K19" s="194"/>
      <c r="L19" s="103"/>
      <c r="M19" s="103"/>
      <c r="N19" s="103"/>
      <c r="O19" s="103"/>
      <c r="P19" s="103"/>
      <c r="Q19" s="103"/>
      <c r="R19" s="103"/>
      <c r="S19" s="195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</row>
    <row r="20" spans="1:100" ht="15" x14ac:dyDescent="0.2">
      <c r="A20" s="103"/>
      <c r="B20" s="193" t="s">
        <v>167</v>
      </c>
      <c r="C20" s="217"/>
      <c r="D20" s="103"/>
      <c r="E20" s="103"/>
      <c r="F20" s="103"/>
      <c r="G20" s="104"/>
      <c r="H20" s="107"/>
      <c r="I20" s="107"/>
      <c r="J20" s="104"/>
      <c r="K20" s="194"/>
      <c r="L20" s="103"/>
      <c r="M20" s="103"/>
      <c r="N20" s="103"/>
      <c r="O20" s="103"/>
      <c r="P20" s="103"/>
      <c r="Q20" s="103"/>
      <c r="R20" s="103"/>
      <c r="S20" s="195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</row>
    <row r="21" spans="1:100" ht="15" x14ac:dyDescent="0.2">
      <c r="A21" s="103"/>
      <c r="B21" s="196" t="s">
        <v>168</v>
      </c>
      <c r="C21" s="218"/>
      <c r="D21" s="103"/>
      <c r="E21" s="103"/>
      <c r="F21" s="103"/>
      <c r="G21" s="104"/>
      <c r="H21" s="107"/>
      <c r="I21" s="107"/>
      <c r="J21" s="104"/>
      <c r="K21" s="194"/>
      <c r="L21" s="103"/>
      <c r="M21" s="103"/>
      <c r="N21" s="103"/>
      <c r="O21" s="103"/>
      <c r="P21" s="103"/>
      <c r="Q21" s="103"/>
      <c r="R21" s="103"/>
      <c r="S21" s="195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</row>
    <row r="22" spans="1:100" ht="15.75" thickBot="1" x14ac:dyDescent="0.25">
      <c r="A22" s="103"/>
      <c r="B22" s="92" t="s">
        <v>169</v>
      </c>
      <c r="C22" s="94">
        <f>+C20*C21</f>
        <v>0</v>
      </c>
      <c r="D22" s="103"/>
      <c r="E22" s="103"/>
      <c r="F22" s="103"/>
      <c r="G22" s="104"/>
      <c r="H22" s="107"/>
      <c r="I22" s="107"/>
      <c r="J22" s="104"/>
      <c r="K22" s="194"/>
      <c r="L22" s="103"/>
      <c r="M22" s="103"/>
      <c r="N22" s="103"/>
      <c r="O22" s="103"/>
      <c r="P22" s="103"/>
      <c r="Q22" s="103"/>
      <c r="R22" s="103"/>
      <c r="S22" s="195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</row>
    <row r="23" spans="1:100" ht="15.75" thickBot="1" x14ac:dyDescent="0.25">
      <c r="A23" s="103"/>
      <c r="B23" s="103"/>
      <c r="C23" s="197"/>
      <c r="D23" s="103"/>
      <c r="E23" s="103"/>
      <c r="F23" s="103"/>
      <c r="G23" s="104"/>
      <c r="H23" s="107"/>
      <c r="I23" s="107"/>
      <c r="J23" s="104"/>
      <c r="K23" s="194"/>
      <c r="L23" s="103"/>
      <c r="M23" s="103"/>
      <c r="N23" s="103"/>
      <c r="O23" s="103"/>
      <c r="P23" s="103"/>
      <c r="Q23" s="103"/>
      <c r="R23" s="103"/>
      <c r="S23" s="195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</row>
    <row r="24" spans="1:100" ht="15.75" x14ac:dyDescent="0.25">
      <c r="A24" s="103"/>
      <c r="B24" s="112" t="s">
        <v>14</v>
      </c>
      <c r="C24" s="114"/>
      <c r="D24" s="103"/>
      <c r="E24" s="103"/>
      <c r="F24" s="103"/>
      <c r="G24" s="104"/>
      <c r="H24" s="107"/>
      <c r="I24" s="107"/>
      <c r="J24" s="104"/>
      <c r="K24" s="194"/>
      <c r="L24" s="103"/>
      <c r="M24" s="103"/>
      <c r="N24" s="103"/>
      <c r="O24" s="103"/>
      <c r="P24" s="103"/>
      <c r="Q24" s="103"/>
      <c r="R24" s="103"/>
      <c r="S24" s="195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</row>
    <row r="25" spans="1:100" ht="15" x14ac:dyDescent="0.2">
      <c r="A25" s="103"/>
      <c r="B25" s="198" t="s">
        <v>160</v>
      </c>
      <c r="C25" s="199">
        <f>Kalkulation!D17-Kalkulation!D20-Kalkulation!D23</f>
        <v>0</v>
      </c>
      <c r="D25" s="103"/>
      <c r="E25" s="103"/>
      <c r="F25" s="103"/>
      <c r="G25" s="104"/>
      <c r="H25" s="107"/>
      <c r="I25" s="107"/>
      <c r="J25" s="104"/>
      <c r="K25" s="194"/>
      <c r="L25" s="103"/>
      <c r="M25" s="103"/>
      <c r="N25" s="103"/>
      <c r="O25" s="103"/>
      <c r="P25" s="103"/>
      <c r="Q25" s="103"/>
      <c r="R25" s="103"/>
      <c r="S25" s="195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</row>
    <row r="26" spans="1:100" ht="15" x14ac:dyDescent="0.2">
      <c r="A26" s="103"/>
      <c r="B26" s="200" t="s">
        <v>161</v>
      </c>
      <c r="C26" s="201">
        <f>Kalkulation!D46</f>
        <v>0</v>
      </c>
      <c r="D26" s="103"/>
      <c r="E26" s="103"/>
      <c r="F26" s="103"/>
      <c r="G26" s="104"/>
      <c r="H26" s="415"/>
      <c r="I26" s="415"/>
      <c r="J26" s="104"/>
      <c r="K26" s="194"/>
      <c r="L26" s="103"/>
      <c r="M26" s="103"/>
      <c r="N26" s="103"/>
      <c r="O26" s="103"/>
      <c r="P26" s="103"/>
      <c r="Q26" s="103"/>
      <c r="R26" s="103"/>
      <c r="S26" s="195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</row>
    <row r="27" spans="1:100" ht="15.75" thickBot="1" x14ac:dyDescent="0.25">
      <c r="A27" s="103"/>
      <c r="B27" s="92" t="s">
        <v>14</v>
      </c>
      <c r="C27" s="95">
        <f>-C25+C26</f>
        <v>0</v>
      </c>
      <c r="D27" s="103"/>
      <c r="E27" s="103"/>
      <c r="F27" s="103"/>
      <c r="G27" s="104"/>
      <c r="H27" s="107"/>
      <c r="I27" s="107"/>
      <c r="J27" s="104"/>
      <c r="K27" s="194"/>
      <c r="L27" s="103"/>
      <c r="M27" s="103"/>
      <c r="N27" s="103"/>
      <c r="O27" s="103"/>
      <c r="P27" s="103"/>
      <c r="Q27" s="103"/>
      <c r="R27" s="103"/>
      <c r="S27" s="195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</row>
    <row r="28" spans="1:100" ht="15.75" thickBot="1" x14ac:dyDescent="0.25">
      <c r="A28" s="103"/>
      <c r="B28" s="103"/>
      <c r="C28" s="103"/>
      <c r="D28" s="103"/>
      <c r="E28" s="103"/>
      <c r="F28" s="103"/>
      <c r="G28" s="104"/>
      <c r="H28" s="107"/>
      <c r="I28" s="107"/>
      <c r="J28" s="104"/>
      <c r="K28" s="194"/>
      <c r="L28" s="103"/>
      <c r="M28" s="103"/>
      <c r="N28" s="103"/>
      <c r="O28" s="103"/>
      <c r="P28" s="103"/>
      <c r="Q28" s="103"/>
      <c r="R28" s="103"/>
      <c r="S28" s="195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</row>
    <row r="29" spans="1:100" ht="15.75" x14ac:dyDescent="0.25">
      <c r="A29" s="103"/>
      <c r="B29" s="112" t="s">
        <v>28</v>
      </c>
      <c r="C29" s="96"/>
      <c r="D29" s="103"/>
      <c r="E29" s="103"/>
      <c r="F29" s="103"/>
      <c r="G29" s="104"/>
      <c r="H29" s="107"/>
      <c r="I29" s="107"/>
      <c r="J29" s="104"/>
      <c r="K29" s="194"/>
      <c r="L29" s="103"/>
      <c r="M29" s="103"/>
      <c r="N29" s="103"/>
      <c r="O29" s="103"/>
      <c r="P29" s="103"/>
      <c r="Q29" s="103"/>
      <c r="R29" s="103"/>
      <c r="S29" s="195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</row>
    <row r="30" spans="1:100" ht="15.75" thickBot="1" x14ac:dyDescent="0.25">
      <c r="A30" s="103"/>
      <c r="B30" s="202" t="s">
        <v>170</v>
      </c>
      <c r="C30" s="203" t="str">
        <f>IFERROR(+C27/C22,"")</f>
        <v/>
      </c>
      <c r="D30" s="103"/>
      <c r="E30" s="103"/>
      <c r="F30" s="103"/>
      <c r="G30" s="104"/>
      <c r="H30" s="107"/>
      <c r="I30" s="107"/>
      <c r="J30" s="104"/>
      <c r="K30" s="194"/>
      <c r="L30" s="103"/>
      <c r="M30" s="103"/>
      <c r="N30" s="103"/>
      <c r="O30" s="103"/>
      <c r="P30" s="103"/>
      <c r="Q30" s="103"/>
      <c r="R30" s="103"/>
      <c r="S30" s="195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</row>
    <row r="31" spans="1:100" s="111" customFormat="1" ht="15.75" thickBot="1" x14ac:dyDescent="0.25">
      <c r="A31" s="103"/>
      <c r="B31" s="204"/>
      <c r="C31" s="205"/>
      <c r="D31" s="103"/>
      <c r="E31" s="103"/>
      <c r="F31" s="103"/>
      <c r="G31" s="104"/>
      <c r="H31" s="107"/>
      <c r="I31" s="107"/>
      <c r="J31" s="104"/>
      <c r="K31" s="194"/>
      <c r="L31" s="103"/>
      <c r="M31" s="103"/>
      <c r="N31" s="103"/>
      <c r="O31" s="103"/>
      <c r="P31" s="103"/>
      <c r="Q31" s="103"/>
      <c r="R31" s="103"/>
      <c r="S31" s="195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</row>
    <row r="32" spans="1:100" s="111" customFormat="1" ht="15.75" x14ac:dyDescent="0.25">
      <c r="A32" s="103"/>
      <c r="B32" s="110" t="s">
        <v>185</v>
      </c>
      <c r="C32" s="114"/>
      <c r="D32" s="103"/>
      <c r="E32" s="103"/>
      <c r="F32" s="103"/>
      <c r="G32" s="104"/>
      <c r="H32" s="107"/>
      <c r="I32" s="107"/>
      <c r="J32" s="104"/>
      <c r="K32" s="194"/>
      <c r="L32" s="103"/>
      <c r="M32" s="103"/>
      <c r="N32" s="103"/>
      <c r="O32" s="103"/>
      <c r="P32" s="103"/>
      <c r="Q32" s="103"/>
      <c r="R32" s="103"/>
      <c r="S32" s="195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</row>
    <row r="33" spans="1:100" s="111" customFormat="1" ht="15" customHeight="1" x14ac:dyDescent="0.2">
      <c r="A33" s="103"/>
      <c r="B33" s="206" t="s">
        <v>16</v>
      </c>
      <c r="C33" s="199">
        <f>C22</f>
        <v>0</v>
      </c>
      <c r="D33" s="103"/>
      <c r="E33" s="103"/>
      <c r="F33" s="103"/>
      <c r="G33" s="104"/>
      <c r="H33" s="107"/>
      <c r="I33" s="107"/>
      <c r="J33" s="104"/>
      <c r="K33" s="194"/>
      <c r="L33" s="103"/>
      <c r="M33" s="103"/>
      <c r="N33" s="103"/>
      <c r="O33" s="103"/>
      <c r="P33" s="103"/>
      <c r="Q33" s="103"/>
      <c r="R33" s="103"/>
      <c r="S33" s="195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</row>
    <row r="34" spans="1:100" s="111" customFormat="1" ht="15" customHeight="1" x14ac:dyDescent="0.2">
      <c r="A34" s="103"/>
      <c r="B34" s="207" t="s">
        <v>184</v>
      </c>
      <c r="C34" s="219" t="str">
        <f>+C30</f>
        <v/>
      </c>
      <c r="D34" s="103"/>
      <c r="E34" s="103"/>
      <c r="F34" s="103"/>
      <c r="G34" s="104"/>
      <c r="H34" s="107"/>
      <c r="I34" s="107"/>
      <c r="J34" s="104"/>
      <c r="K34" s="194"/>
      <c r="L34" s="103"/>
      <c r="M34" s="103"/>
      <c r="N34" s="103"/>
      <c r="O34" s="103"/>
      <c r="P34" s="103"/>
      <c r="Q34" s="103"/>
      <c r="R34" s="103"/>
      <c r="S34" s="195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</row>
    <row r="35" spans="1:100" s="111" customFormat="1" ht="15" customHeight="1" thickBot="1" x14ac:dyDescent="0.25">
      <c r="A35" s="103"/>
      <c r="B35" s="208" t="s">
        <v>159</v>
      </c>
      <c r="C35" s="209" t="str">
        <f>IFERROR(+C33*C34,"")</f>
        <v/>
      </c>
      <c r="D35" s="103"/>
      <c r="E35" s="103"/>
      <c r="F35" s="103"/>
      <c r="G35" s="104"/>
      <c r="H35" s="107"/>
      <c r="I35" s="107"/>
      <c r="J35" s="104"/>
      <c r="K35" s="194"/>
      <c r="L35" s="103"/>
      <c r="M35" s="103"/>
      <c r="N35" s="103"/>
      <c r="O35" s="103"/>
      <c r="P35" s="103"/>
      <c r="Q35" s="103"/>
      <c r="R35" s="103"/>
      <c r="S35" s="195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</row>
    <row r="36" spans="1:100" ht="13.5" thickBot="1" x14ac:dyDescent="0.2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</row>
    <row r="37" spans="1:100" ht="15.75" x14ac:dyDescent="0.25">
      <c r="A37" s="103"/>
      <c r="B37" s="93" t="s">
        <v>163</v>
      </c>
      <c r="C37" s="116" t="s">
        <v>13</v>
      </c>
      <c r="D37" s="117" t="s">
        <v>164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</row>
    <row r="38" spans="1:100" ht="12.75" x14ac:dyDescent="0.2">
      <c r="A38" s="103"/>
      <c r="B38" s="198" t="s">
        <v>52</v>
      </c>
      <c r="C38" s="210">
        <f>+'Beiblatt Personal'!D20</f>
        <v>0</v>
      </c>
      <c r="D38" s="211" t="s">
        <v>165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</row>
    <row r="39" spans="1:100" ht="12.75" x14ac:dyDescent="0.2">
      <c r="A39" s="103"/>
      <c r="B39" s="212" t="s">
        <v>112</v>
      </c>
      <c r="C39" s="213">
        <f>+'Beiblatt Personal'!D41</f>
        <v>0</v>
      </c>
      <c r="D39" s="214" t="s">
        <v>165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</row>
    <row r="40" spans="1:100" ht="12.75" x14ac:dyDescent="0.2">
      <c r="A40" s="103"/>
      <c r="B40" s="212" t="s">
        <v>33</v>
      </c>
      <c r="C40" s="213">
        <f>+'Beiblatt Personal'!D51</f>
        <v>0</v>
      </c>
      <c r="D40" s="214">
        <f>IFERROR('Beiblatt Gemeinkosten'!F39/'Beiblatt Personal'!AC1,0)</f>
        <v>0</v>
      </c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</row>
    <row r="41" spans="1:100" ht="12.75" x14ac:dyDescent="0.2">
      <c r="A41" s="103"/>
      <c r="B41" s="212" t="s">
        <v>15</v>
      </c>
      <c r="C41" s="213">
        <f>+'Beiblatt Personal'!D77</f>
        <v>0</v>
      </c>
      <c r="D41" s="214">
        <f>IFERROR('Beiblatt Gemeinkosten'!F41/'Beiblatt Personal'!AC1,0)</f>
        <v>0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</row>
    <row r="42" spans="1:100" ht="13.5" thickBot="1" x14ac:dyDescent="0.25">
      <c r="A42" s="103"/>
      <c r="B42" s="92" t="s">
        <v>162</v>
      </c>
      <c r="C42" s="108">
        <f>SUM(C38:C41)</f>
        <v>0</v>
      </c>
      <c r="D42" s="113">
        <f>SUM(D38:D41)</f>
        <v>0</v>
      </c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</row>
    <row r="43" spans="1:100" ht="13.5" thickBot="1" x14ac:dyDescent="0.25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</row>
    <row r="44" spans="1:100" ht="15.75" x14ac:dyDescent="0.25">
      <c r="A44" s="103"/>
      <c r="B44" s="110" t="s">
        <v>23</v>
      </c>
      <c r="C44" s="428"/>
      <c r="D44" s="428"/>
      <c r="E44" s="429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</row>
    <row r="45" spans="1:100" ht="99.95" customHeight="1" x14ac:dyDescent="0.2">
      <c r="A45" s="103"/>
      <c r="B45" s="215" t="s">
        <v>181</v>
      </c>
      <c r="C45" s="430"/>
      <c r="D45" s="431"/>
      <c r="E45" s="432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</row>
    <row r="46" spans="1:100" ht="99.95" customHeight="1" thickBot="1" x14ac:dyDescent="0.25">
      <c r="A46" s="103"/>
      <c r="B46" s="216" t="s">
        <v>187</v>
      </c>
      <c r="C46" s="433"/>
      <c r="D46" s="434"/>
      <c r="E46" s="435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</row>
    <row r="47" spans="1:100" ht="12.75" x14ac:dyDescent="0.2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</row>
    <row r="48" spans="1:100" ht="12.75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</row>
    <row r="49" spans="1:100" ht="15.6" customHeight="1" x14ac:dyDescent="0.2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</row>
    <row r="50" spans="1:100" ht="15.6" customHeight="1" x14ac:dyDescent="0.2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</row>
    <row r="51" spans="1:100" ht="15.6" customHeight="1" x14ac:dyDescent="0.2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</row>
    <row r="52" spans="1:100" ht="15.6" customHeight="1" x14ac:dyDescent="0.2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</row>
    <row r="53" spans="1:100" ht="15.6" customHeight="1" x14ac:dyDescent="0.2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</row>
    <row r="54" spans="1:100" ht="15.6" customHeight="1" x14ac:dyDescent="0.2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</row>
    <row r="55" spans="1:100" ht="15.6" customHeight="1" x14ac:dyDescent="0.2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</row>
    <row r="56" spans="1:100" ht="15.6" customHeight="1" x14ac:dyDescent="0.2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</row>
    <row r="57" spans="1:100" ht="15.6" customHeight="1" x14ac:dyDescent="0.2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</row>
    <row r="58" spans="1:100" ht="15.6" customHeight="1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</row>
    <row r="59" spans="1:100" ht="15.6" customHeight="1" x14ac:dyDescent="0.2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</row>
    <row r="60" spans="1:100" ht="15.6" customHeight="1" x14ac:dyDescent="0.2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</row>
    <row r="61" spans="1:100" ht="15.6" customHeight="1" x14ac:dyDescent="0.2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</row>
    <row r="62" spans="1:100" ht="15.6" customHeight="1" x14ac:dyDescent="0.2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</row>
    <row r="63" spans="1:100" ht="15.6" customHeight="1" x14ac:dyDescent="0.2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</row>
    <row r="64" spans="1:100" ht="15.6" customHeight="1" x14ac:dyDescent="0.2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</row>
    <row r="65" spans="1:100" ht="15.6" customHeight="1" x14ac:dyDescent="0.2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</row>
    <row r="66" spans="1:100" ht="15.6" customHeight="1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</row>
    <row r="67" spans="1:100" ht="15.6" customHeight="1" x14ac:dyDescent="0.2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</row>
    <row r="68" spans="1:100" ht="15.6" customHeight="1" x14ac:dyDescent="0.2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</row>
    <row r="69" spans="1:100" ht="15.6" customHeight="1" x14ac:dyDescent="0.2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</row>
    <row r="70" spans="1:100" ht="15.6" customHeight="1" x14ac:dyDescent="0.2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</row>
    <row r="71" spans="1:100" ht="15.6" customHeight="1" x14ac:dyDescent="0.2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</row>
    <row r="72" spans="1:100" ht="15.6" customHeight="1" x14ac:dyDescent="0.2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</row>
    <row r="73" spans="1:100" ht="15.6" customHeight="1" x14ac:dyDescent="0.2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</row>
    <row r="74" spans="1:100" ht="15.6" customHeight="1" x14ac:dyDescent="0.2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</row>
    <row r="75" spans="1:100" ht="15.6" customHeight="1" x14ac:dyDescent="0.2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</row>
    <row r="76" spans="1:100" ht="15.6" customHeight="1" x14ac:dyDescent="0.2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</row>
    <row r="77" spans="1:100" ht="15.6" customHeight="1" x14ac:dyDescent="0.2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</row>
    <row r="78" spans="1:100" ht="15.6" customHeight="1" x14ac:dyDescent="0.2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</row>
    <row r="79" spans="1:100" ht="15.6" customHeight="1" x14ac:dyDescent="0.2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</row>
    <row r="80" spans="1:100" ht="15.6" customHeight="1" x14ac:dyDescent="0.2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</row>
    <row r="81" spans="1:100" ht="15.6" customHeight="1" x14ac:dyDescent="0.2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</row>
    <row r="82" spans="1:100" ht="15.6" customHeight="1" x14ac:dyDescent="0.2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</row>
    <row r="83" spans="1:100" ht="15.6" customHeight="1" x14ac:dyDescent="0.2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S83" s="103"/>
      <c r="CT83" s="103"/>
      <c r="CU83" s="103"/>
      <c r="CV83" s="103"/>
    </row>
    <row r="84" spans="1:100" ht="15.6" customHeight="1" x14ac:dyDescent="0.2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  <c r="CM84" s="103"/>
      <c r="CN84" s="103"/>
      <c r="CO84" s="103"/>
      <c r="CP84" s="103"/>
      <c r="CQ84" s="103"/>
      <c r="CR84" s="103"/>
      <c r="CS84" s="103"/>
      <c r="CT84" s="103"/>
      <c r="CU84" s="103"/>
      <c r="CV84" s="103"/>
    </row>
    <row r="85" spans="1:100" ht="15.6" customHeight="1" x14ac:dyDescent="0.2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</row>
    <row r="86" spans="1:100" ht="15.6" customHeight="1" x14ac:dyDescent="0.2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</row>
    <row r="87" spans="1:100" ht="15.6" customHeight="1" x14ac:dyDescent="0.2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</row>
    <row r="88" spans="1:100" ht="15.6" customHeight="1" x14ac:dyDescent="0.2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</row>
    <row r="89" spans="1:100" ht="15.6" customHeight="1" x14ac:dyDescent="0.2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</row>
    <row r="90" spans="1:100" ht="15.6" customHeight="1" x14ac:dyDescent="0.2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</row>
    <row r="91" spans="1:100" ht="15.6" customHeight="1" x14ac:dyDescent="0.2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</row>
    <row r="92" spans="1:100" ht="15.6" customHeight="1" x14ac:dyDescent="0.2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  <c r="CL92" s="103"/>
      <c r="CM92" s="103"/>
      <c r="CN92" s="103"/>
      <c r="CO92" s="103"/>
      <c r="CP92" s="103"/>
      <c r="CQ92" s="103"/>
      <c r="CR92" s="103"/>
      <c r="CS92" s="103"/>
      <c r="CT92" s="103"/>
      <c r="CU92" s="103"/>
      <c r="CV92" s="103"/>
    </row>
    <row r="93" spans="1:100" ht="15.6" customHeight="1" x14ac:dyDescent="0.2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03"/>
      <c r="CV93" s="103"/>
    </row>
    <row r="94" spans="1:100" ht="15.6" customHeight="1" x14ac:dyDescent="0.2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  <c r="CJ94" s="103"/>
      <c r="CK94" s="103"/>
      <c r="CL94" s="103"/>
      <c r="CM94" s="103"/>
      <c r="CN94" s="103"/>
      <c r="CO94" s="103"/>
      <c r="CP94" s="103"/>
      <c r="CQ94" s="103"/>
      <c r="CR94" s="103"/>
      <c r="CS94" s="103"/>
      <c r="CT94" s="103"/>
      <c r="CU94" s="103"/>
      <c r="CV94" s="103"/>
    </row>
    <row r="95" spans="1:100" ht="15.6" customHeight="1" x14ac:dyDescent="0.2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03"/>
      <c r="CT95" s="103"/>
      <c r="CU95" s="103"/>
      <c r="CV95" s="103"/>
    </row>
    <row r="96" spans="1:100" ht="15.6" customHeight="1" x14ac:dyDescent="0.2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03"/>
      <c r="CL96" s="103"/>
      <c r="CM96" s="103"/>
      <c r="CN96" s="103"/>
      <c r="CO96" s="103"/>
      <c r="CP96" s="103"/>
      <c r="CQ96" s="103"/>
      <c r="CR96" s="103"/>
      <c r="CS96" s="103"/>
      <c r="CT96" s="103"/>
      <c r="CU96" s="103"/>
      <c r="CV96" s="103"/>
    </row>
    <row r="97" spans="1:100" ht="15.6" customHeight="1" x14ac:dyDescent="0.2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3"/>
      <c r="CU97" s="103"/>
      <c r="CV97" s="103"/>
    </row>
    <row r="98" spans="1:100" ht="15.6" customHeight="1" x14ac:dyDescent="0.2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/>
      <c r="CT98" s="103"/>
      <c r="CU98" s="103"/>
      <c r="CV98" s="103"/>
    </row>
    <row r="99" spans="1:100" ht="15.6" customHeight="1" x14ac:dyDescent="0.2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  <c r="CJ99" s="103"/>
      <c r="CK99" s="103"/>
      <c r="CL99" s="103"/>
      <c r="CM99" s="103"/>
      <c r="CN99" s="103"/>
      <c r="CO99" s="103"/>
      <c r="CP99" s="103"/>
      <c r="CQ99" s="103"/>
      <c r="CR99" s="103"/>
      <c r="CS99" s="103"/>
      <c r="CT99" s="103"/>
      <c r="CU99" s="103"/>
      <c r="CV99" s="103"/>
    </row>
    <row r="100" spans="1:100" ht="15.6" customHeight="1" x14ac:dyDescent="0.2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/>
      <c r="CT100" s="103"/>
      <c r="CU100" s="103"/>
      <c r="CV100" s="103"/>
    </row>
    <row r="101" spans="1:100" ht="15.6" customHeight="1" x14ac:dyDescent="0.2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</row>
    <row r="102" spans="1:100" ht="15.6" customHeight="1" x14ac:dyDescent="0.2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</row>
    <row r="103" spans="1:100" ht="15.6" customHeight="1" x14ac:dyDescent="0.2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103"/>
      <c r="CK103" s="103"/>
      <c r="CL103" s="103"/>
      <c r="CM103" s="103"/>
      <c r="CN103" s="103"/>
      <c r="CO103" s="103"/>
      <c r="CP103" s="103"/>
      <c r="CQ103" s="103"/>
      <c r="CR103" s="103"/>
      <c r="CS103" s="103"/>
      <c r="CT103" s="103"/>
      <c r="CU103" s="103"/>
      <c r="CV103" s="103"/>
    </row>
    <row r="104" spans="1:100" ht="15.6" customHeight="1" x14ac:dyDescent="0.2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03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103"/>
    </row>
    <row r="105" spans="1:100" ht="15.6" customHeight="1" x14ac:dyDescent="0.2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  <c r="CJ105" s="103"/>
      <c r="CK105" s="103"/>
      <c r="CL105" s="103"/>
      <c r="CM105" s="103"/>
      <c r="CN105" s="103"/>
      <c r="CO105" s="103"/>
      <c r="CP105" s="103"/>
      <c r="CQ105" s="103"/>
      <c r="CR105" s="103"/>
      <c r="CS105" s="103"/>
      <c r="CT105" s="103"/>
      <c r="CU105" s="103"/>
      <c r="CV105" s="103"/>
    </row>
    <row r="106" spans="1:100" ht="15.6" customHeight="1" x14ac:dyDescent="0.2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</row>
    <row r="107" spans="1:100" ht="15.6" customHeight="1" x14ac:dyDescent="0.2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103"/>
    </row>
    <row r="108" spans="1:100" ht="15.6" customHeight="1" x14ac:dyDescent="0.2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103"/>
      <c r="CK108" s="103"/>
      <c r="CL108" s="103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103"/>
    </row>
    <row r="109" spans="1:100" ht="15.6" customHeight="1" x14ac:dyDescent="0.2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103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</row>
    <row r="110" spans="1:100" ht="15.6" customHeight="1" x14ac:dyDescent="0.2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103"/>
    </row>
    <row r="111" spans="1:100" ht="15.6" customHeight="1" x14ac:dyDescent="0.2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103"/>
      <c r="CJ111" s="103"/>
      <c r="CK111" s="103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</row>
    <row r="112" spans="1:100" ht="15.6" customHeight="1" x14ac:dyDescent="0.2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</row>
    <row r="113" spans="1:100" ht="15.6" customHeight="1" x14ac:dyDescent="0.2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</row>
    <row r="114" spans="1:100" ht="15.6" customHeight="1" x14ac:dyDescent="0.2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</row>
    <row r="115" spans="1:100" ht="15.6" customHeight="1" x14ac:dyDescent="0.2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</row>
    <row r="116" spans="1:100" ht="15.6" customHeight="1" x14ac:dyDescent="0.2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03"/>
      <c r="CQ116" s="103"/>
      <c r="CR116" s="103"/>
      <c r="CS116" s="103"/>
      <c r="CT116" s="103"/>
      <c r="CU116" s="103"/>
      <c r="CV116" s="103"/>
    </row>
    <row r="117" spans="1:100" ht="15.6" customHeight="1" x14ac:dyDescent="0.2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103"/>
      <c r="CJ117" s="103"/>
      <c r="CK117" s="103"/>
      <c r="CL117" s="103"/>
      <c r="CM117" s="103"/>
      <c r="CN117" s="103"/>
      <c r="CO117" s="103"/>
      <c r="CP117" s="103"/>
      <c r="CQ117" s="103"/>
      <c r="CR117" s="103"/>
      <c r="CS117" s="103"/>
      <c r="CT117" s="103"/>
      <c r="CU117" s="103"/>
      <c r="CV117" s="103"/>
    </row>
    <row r="118" spans="1:100" ht="15.6" customHeight="1" x14ac:dyDescent="0.2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</row>
    <row r="119" spans="1:100" ht="15.6" customHeight="1" x14ac:dyDescent="0.2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</row>
    <row r="120" spans="1:100" ht="15.6" customHeight="1" x14ac:dyDescent="0.2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03"/>
      <c r="CV120" s="103"/>
    </row>
    <row r="121" spans="1:100" ht="15.6" customHeight="1" x14ac:dyDescent="0.2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  <c r="CJ121" s="103"/>
      <c r="CK121" s="103"/>
      <c r="CL121" s="103"/>
      <c r="CM121" s="103"/>
      <c r="CN121" s="103"/>
      <c r="CO121" s="103"/>
      <c r="CP121" s="103"/>
      <c r="CQ121" s="103"/>
      <c r="CR121" s="103"/>
      <c r="CS121" s="103"/>
      <c r="CT121" s="103"/>
      <c r="CU121" s="103"/>
      <c r="CV121" s="103"/>
    </row>
    <row r="122" spans="1:100" ht="15.6" customHeight="1" x14ac:dyDescent="0.2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  <c r="CJ122" s="103"/>
      <c r="CK122" s="103"/>
      <c r="CL122" s="103"/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</row>
    <row r="123" spans="1:100" ht="15.6" customHeight="1" x14ac:dyDescent="0.2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</row>
    <row r="124" spans="1:100" ht="15.6" customHeight="1" x14ac:dyDescent="0.2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</row>
    <row r="125" spans="1:100" ht="15.6" customHeight="1" x14ac:dyDescent="0.2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103"/>
      <c r="CI125" s="103"/>
      <c r="CJ125" s="103"/>
      <c r="CK125" s="103"/>
      <c r="CL125" s="103"/>
      <c r="CM125" s="103"/>
      <c r="CN125" s="103"/>
      <c r="CO125" s="103"/>
      <c r="CP125" s="103"/>
      <c r="CQ125" s="103"/>
      <c r="CR125" s="103"/>
      <c r="CS125" s="103"/>
      <c r="CT125" s="103"/>
      <c r="CU125" s="103"/>
      <c r="CV125" s="103"/>
    </row>
    <row r="126" spans="1:100" ht="15.6" customHeight="1" x14ac:dyDescent="0.2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  <c r="CM126" s="103"/>
      <c r="CN126" s="103"/>
      <c r="CO126" s="103"/>
      <c r="CP126" s="103"/>
      <c r="CQ126" s="103"/>
      <c r="CR126" s="103"/>
      <c r="CS126" s="103"/>
      <c r="CT126" s="103"/>
      <c r="CU126" s="103"/>
      <c r="CV126" s="103"/>
    </row>
    <row r="127" spans="1:100" ht="15.6" customHeight="1" x14ac:dyDescent="0.2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103"/>
      <c r="CG127" s="103"/>
      <c r="CH127" s="103"/>
      <c r="CI127" s="103"/>
      <c r="CJ127" s="103"/>
      <c r="CK127" s="103"/>
      <c r="CL127" s="103"/>
      <c r="CM127" s="103"/>
      <c r="CN127" s="103"/>
      <c r="CO127" s="103"/>
      <c r="CP127" s="103"/>
      <c r="CQ127" s="103"/>
      <c r="CR127" s="103"/>
      <c r="CS127" s="103"/>
      <c r="CT127" s="103"/>
      <c r="CU127" s="103"/>
      <c r="CV127" s="103"/>
    </row>
    <row r="128" spans="1:100" ht="15.6" customHeight="1" x14ac:dyDescent="0.2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  <c r="CH128" s="103"/>
      <c r="CI128" s="103"/>
      <c r="CJ128" s="103"/>
      <c r="CK128" s="103"/>
      <c r="CL128" s="103"/>
      <c r="CM128" s="103"/>
      <c r="CN128" s="103"/>
      <c r="CO128" s="103"/>
      <c r="CP128" s="103"/>
      <c r="CQ128" s="103"/>
      <c r="CR128" s="103"/>
      <c r="CS128" s="103"/>
      <c r="CT128" s="103"/>
      <c r="CU128" s="103"/>
      <c r="CV128" s="103"/>
    </row>
    <row r="129" spans="1:100" ht="15.6" customHeight="1" x14ac:dyDescent="0.2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  <c r="CM129" s="103"/>
      <c r="CN129" s="103"/>
      <c r="CO129" s="103"/>
      <c r="CP129" s="103"/>
      <c r="CQ129" s="103"/>
      <c r="CR129" s="103"/>
      <c r="CS129" s="103"/>
      <c r="CT129" s="103"/>
      <c r="CU129" s="103"/>
      <c r="CV129" s="103"/>
    </row>
    <row r="130" spans="1:100" ht="15.6" customHeight="1" x14ac:dyDescent="0.2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/>
      <c r="CC130" s="103"/>
      <c r="CD130" s="103"/>
      <c r="CE130" s="103"/>
      <c r="CF130" s="103"/>
      <c r="CG130" s="103"/>
      <c r="CH130" s="103"/>
      <c r="CI130" s="103"/>
      <c r="CJ130" s="103"/>
      <c r="CK130" s="103"/>
      <c r="CL130" s="103"/>
      <c r="CM130" s="103"/>
      <c r="CN130" s="103"/>
      <c r="CO130" s="103"/>
      <c r="CP130" s="103"/>
      <c r="CQ130" s="103"/>
      <c r="CR130" s="103"/>
      <c r="CS130" s="103"/>
      <c r="CT130" s="103"/>
      <c r="CU130" s="103"/>
      <c r="CV130" s="103"/>
    </row>
    <row r="131" spans="1:100" ht="15.6" customHeight="1" x14ac:dyDescent="0.2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3"/>
      <c r="CB131" s="103"/>
      <c r="CC131" s="103"/>
      <c r="CD131" s="103"/>
      <c r="CE131" s="103"/>
      <c r="CF131" s="103"/>
      <c r="CG131" s="103"/>
      <c r="CH131" s="103"/>
      <c r="CI131" s="103"/>
      <c r="CJ131" s="103"/>
      <c r="CK131" s="103"/>
      <c r="CL131" s="103"/>
      <c r="CM131" s="103"/>
      <c r="CN131" s="103"/>
      <c r="CO131" s="103"/>
      <c r="CP131" s="103"/>
      <c r="CQ131" s="103"/>
      <c r="CR131" s="103"/>
      <c r="CS131" s="103"/>
      <c r="CT131" s="103"/>
      <c r="CU131" s="103"/>
      <c r="CV131" s="103"/>
    </row>
    <row r="132" spans="1:100" ht="15.6" customHeight="1" x14ac:dyDescent="0.2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  <c r="CH132" s="103"/>
      <c r="CI132" s="103"/>
      <c r="CJ132" s="103"/>
      <c r="CK132" s="103"/>
      <c r="CL132" s="103"/>
      <c r="CM132" s="103"/>
      <c r="CN132" s="103"/>
      <c r="CO132" s="103"/>
      <c r="CP132" s="103"/>
      <c r="CQ132" s="103"/>
      <c r="CR132" s="103"/>
      <c r="CS132" s="103"/>
      <c r="CT132" s="103"/>
      <c r="CU132" s="103"/>
      <c r="CV132" s="103"/>
    </row>
    <row r="133" spans="1:100" ht="15.6" customHeight="1" x14ac:dyDescent="0.2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  <c r="CH133" s="103"/>
      <c r="CI133" s="103"/>
      <c r="CJ133" s="103"/>
      <c r="CK133" s="103"/>
      <c r="CL133" s="103"/>
      <c r="CM133" s="103"/>
      <c r="CN133" s="103"/>
      <c r="CO133" s="103"/>
      <c r="CP133" s="103"/>
      <c r="CQ133" s="103"/>
      <c r="CR133" s="103"/>
      <c r="CS133" s="103"/>
      <c r="CT133" s="103"/>
      <c r="CU133" s="103"/>
      <c r="CV133" s="103"/>
    </row>
    <row r="134" spans="1:100" ht="15.6" customHeight="1" x14ac:dyDescent="0.2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  <c r="CH134" s="103"/>
      <c r="CI134" s="103"/>
      <c r="CJ134" s="103"/>
      <c r="CK134" s="103"/>
      <c r="CL134" s="103"/>
      <c r="CM134" s="103"/>
      <c r="CN134" s="103"/>
      <c r="CO134" s="103"/>
      <c r="CP134" s="103"/>
      <c r="CQ134" s="103"/>
      <c r="CR134" s="103"/>
      <c r="CS134" s="103"/>
      <c r="CT134" s="103"/>
      <c r="CU134" s="103"/>
      <c r="CV134" s="103"/>
    </row>
    <row r="135" spans="1:100" ht="15.6" customHeight="1" x14ac:dyDescent="0.2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3"/>
      <c r="CF135" s="103"/>
      <c r="CG135" s="103"/>
      <c r="CH135" s="103"/>
      <c r="CI135" s="103"/>
      <c r="CJ135" s="103"/>
      <c r="CK135" s="103"/>
      <c r="CL135" s="103"/>
      <c r="CM135" s="103"/>
      <c r="CN135" s="103"/>
      <c r="CO135" s="103"/>
      <c r="CP135" s="103"/>
      <c r="CQ135" s="103"/>
      <c r="CR135" s="103"/>
      <c r="CS135" s="103"/>
      <c r="CT135" s="103"/>
      <c r="CU135" s="103"/>
      <c r="CV135" s="103"/>
    </row>
    <row r="136" spans="1:100" ht="15.6" customHeight="1" x14ac:dyDescent="0.2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103"/>
      <c r="CI136" s="103"/>
      <c r="CJ136" s="103"/>
      <c r="CK136" s="103"/>
      <c r="CL136" s="103"/>
      <c r="CM136" s="103"/>
      <c r="CN136" s="103"/>
      <c r="CO136" s="103"/>
      <c r="CP136" s="103"/>
      <c r="CQ136" s="103"/>
      <c r="CR136" s="103"/>
      <c r="CS136" s="103"/>
      <c r="CT136" s="103"/>
      <c r="CU136" s="103"/>
      <c r="CV136" s="103"/>
    </row>
    <row r="137" spans="1:100" ht="15.6" customHeight="1" x14ac:dyDescent="0.2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</row>
    <row r="138" spans="1:100" ht="15.6" customHeight="1" x14ac:dyDescent="0.2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/>
      <c r="CF138" s="103"/>
      <c r="CG138" s="103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</row>
    <row r="139" spans="1:100" ht="15.6" customHeight="1" x14ac:dyDescent="0.2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</row>
    <row r="140" spans="1:100" ht="15.6" customHeight="1" x14ac:dyDescent="0.2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</row>
    <row r="141" spans="1:100" ht="15.6" customHeight="1" x14ac:dyDescent="0.2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/>
      <c r="CT141" s="103"/>
      <c r="CU141" s="103"/>
      <c r="CV141" s="103"/>
    </row>
    <row r="142" spans="1:100" ht="15.6" customHeight="1" x14ac:dyDescent="0.2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  <c r="CH142" s="103"/>
      <c r="CI142" s="103"/>
      <c r="CJ142" s="103"/>
      <c r="CK142" s="103"/>
      <c r="CL142" s="103"/>
      <c r="CM142" s="103"/>
      <c r="CN142" s="103"/>
      <c r="CO142" s="103"/>
      <c r="CP142" s="103"/>
      <c r="CQ142" s="103"/>
      <c r="CR142" s="103"/>
      <c r="CS142" s="103"/>
      <c r="CT142" s="103"/>
      <c r="CU142" s="103"/>
      <c r="CV142" s="103"/>
    </row>
    <row r="143" spans="1:100" ht="15.6" customHeight="1" x14ac:dyDescent="0.2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3"/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/>
      <c r="CF143" s="103"/>
      <c r="CG143" s="103"/>
      <c r="CH143" s="103"/>
      <c r="CI143" s="103"/>
      <c r="CJ143" s="103"/>
      <c r="CK143" s="103"/>
      <c r="CL143" s="103"/>
      <c r="CM143" s="103"/>
      <c r="CN143" s="103"/>
      <c r="CO143" s="103"/>
      <c r="CP143" s="103"/>
      <c r="CQ143" s="103"/>
      <c r="CR143" s="103"/>
      <c r="CS143" s="103"/>
      <c r="CT143" s="103"/>
      <c r="CU143" s="103"/>
      <c r="CV143" s="103"/>
    </row>
    <row r="144" spans="1:100" ht="15.6" customHeight="1" x14ac:dyDescent="0.2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  <c r="CH144" s="103"/>
      <c r="CI144" s="103"/>
      <c r="CJ144" s="103"/>
      <c r="CK144" s="103"/>
      <c r="CL144" s="103"/>
      <c r="CM144" s="103"/>
      <c r="CN144" s="103"/>
      <c r="CO144" s="103"/>
      <c r="CP144" s="103"/>
      <c r="CQ144" s="103"/>
      <c r="CR144" s="103"/>
      <c r="CS144" s="103"/>
      <c r="CT144" s="103"/>
      <c r="CU144" s="103"/>
      <c r="CV144" s="103"/>
    </row>
    <row r="145" spans="1:100" ht="15.6" customHeight="1" x14ac:dyDescent="0.2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</row>
    <row r="146" spans="1:100" ht="15.6" customHeight="1" x14ac:dyDescent="0.2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103"/>
      <c r="CK146" s="103"/>
      <c r="CL146" s="103"/>
      <c r="CM146" s="103"/>
      <c r="CN146" s="103"/>
      <c r="CO146" s="103"/>
      <c r="CP146" s="103"/>
      <c r="CQ146" s="103"/>
      <c r="CR146" s="103"/>
      <c r="CS146" s="103"/>
      <c r="CT146" s="103"/>
      <c r="CU146" s="103"/>
      <c r="CV146" s="103"/>
    </row>
    <row r="147" spans="1:100" ht="15.6" customHeight="1" x14ac:dyDescent="0.2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  <c r="CJ147" s="103"/>
      <c r="CK147" s="103"/>
      <c r="CL147" s="103"/>
      <c r="CM147" s="103"/>
      <c r="CN147" s="103"/>
      <c r="CO147" s="103"/>
      <c r="CP147" s="103"/>
      <c r="CQ147" s="103"/>
      <c r="CR147" s="103"/>
      <c r="CS147" s="103"/>
      <c r="CT147" s="103"/>
      <c r="CU147" s="103"/>
      <c r="CV147" s="103"/>
    </row>
    <row r="148" spans="1:100" ht="15.6" customHeight="1" x14ac:dyDescent="0.2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  <c r="CJ148" s="103"/>
      <c r="CK148" s="103"/>
      <c r="CL148" s="103"/>
      <c r="CM148" s="103"/>
      <c r="CN148" s="103"/>
      <c r="CO148" s="103"/>
      <c r="CP148" s="103"/>
      <c r="CQ148" s="103"/>
      <c r="CR148" s="103"/>
      <c r="CS148" s="103"/>
      <c r="CT148" s="103"/>
      <c r="CU148" s="103"/>
      <c r="CV148" s="103"/>
    </row>
    <row r="149" spans="1:100" ht="15.6" customHeight="1" x14ac:dyDescent="0.2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103"/>
      <c r="CK149" s="103"/>
      <c r="CL149" s="103"/>
      <c r="CM149" s="103"/>
      <c r="CN149" s="103"/>
      <c r="CO149" s="103"/>
      <c r="CP149" s="103"/>
      <c r="CQ149" s="103"/>
      <c r="CR149" s="103"/>
      <c r="CS149" s="103"/>
      <c r="CT149" s="103"/>
      <c r="CU149" s="103"/>
      <c r="CV149" s="103"/>
    </row>
    <row r="150" spans="1:100" ht="15.6" customHeight="1" x14ac:dyDescent="0.2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103"/>
      <c r="CK150" s="103"/>
      <c r="CL150" s="103"/>
      <c r="CM150" s="103"/>
      <c r="CN150" s="103"/>
      <c r="CO150" s="103"/>
      <c r="CP150" s="103"/>
      <c r="CQ150" s="103"/>
      <c r="CR150" s="103"/>
      <c r="CS150" s="103"/>
      <c r="CT150" s="103"/>
      <c r="CU150" s="103"/>
      <c r="CV150" s="103"/>
    </row>
    <row r="151" spans="1:100" ht="15.6" customHeight="1" x14ac:dyDescent="0.2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  <c r="CJ151" s="103"/>
      <c r="CK151" s="103"/>
      <c r="CL151" s="103"/>
      <c r="CM151" s="103"/>
      <c r="CN151" s="103"/>
      <c r="CO151" s="103"/>
      <c r="CP151" s="103"/>
      <c r="CQ151" s="103"/>
      <c r="CR151" s="103"/>
      <c r="CS151" s="103"/>
      <c r="CT151" s="103"/>
      <c r="CU151" s="103"/>
      <c r="CV151" s="103"/>
    </row>
    <row r="152" spans="1:100" ht="15.6" customHeight="1" x14ac:dyDescent="0.2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  <c r="CH152" s="103"/>
      <c r="CI152" s="103"/>
      <c r="CJ152" s="103"/>
      <c r="CK152" s="103"/>
      <c r="CL152" s="103"/>
      <c r="CM152" s="103"/>
      <c r="CN152" s="103"/>
      <c r="CO152" s="103"/>
      <c r="CP152" s="103"/>
      <c r="CQ152" s="103"/>
      <c r="CR152" s="103"/>
      <c r="CS152" s="103"/>
      <c r="CT152" s="103"/>
      <c r="CU152" s="103"/>
      <c r="CV152" s="103"/>
    </row>
    <row r="153" spans="1:100" ht="15.6" customHeight="1" x14ac:dyDescent="0.2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103"/>
      <c r="CK153" s="103"/>
      <c r="CL153" s="103"/>
      <c r="CM153" s="103"/>
      <c r="CN153" s="103"/>
      <c r="CO153" s="103"/>
      <c r="CP153" s="103"/>
      <c r="CQ153" s="103"/>
      <c r="CR153" s="103"/>
      <c r="CS153" s="103"/>
      <c r="CT153" s="103"/>
      <c r="CU153" s="103"/>
      <c r="CV153" s="103"/>
    </row>
    <row r="154" spans="1:100" ht="15.6" customHeight="1" x14ac:dyDescent="0.2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3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3"/>
      <c r="CF154" s="103"/>
      <c r="CG154" s="103"/>
      <c r="CH154" s="103"/>
      <c r="CI154" s="103"/>
      <c r="CJ154" s="103"/>
      <c r="CK154" s="103"/>
      <c r="CL154" s="103"/>
      <c r="CM154" s="103"/>
      <c r="CN154" s="103"/>
      <c r="CO154" s="103"/>
      <c r="CP154" s="103"/>
      <c r="CQ154" s="103"/>
      <c r="CR154" s="103"/>
      <c r="CS154" s="103"/>
      <c r="CT154" s="103"/>
      <c r="CU154" s="103"/>
      <c r="CV154" s="103"/>
    </row>
    <row r="155" spans="1:100" ht="15.6" customHeight="1" x14ac:dyDescent="0.2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3"/>
      <c r="CF155" s="103"/>
      <c r="CG155" s="103"/>
      <c r="CH155" s="103"/>
      <c r="CI155" s="103"/>
      <c r="CJ155" s="103"/>
      <c r="CK155" s="103"/>
      <c r="CL155" s="103"/>
      <c r="CM155" s="103"/>
      <c r="CN155" s="103"/>
      <c r="CO155" s="103"/>
      <c r="CP155" s="103"/>
      <c r="CQ155" s="103"/>
      <c r="CR155" s="103"/>
      <c r="CS155" s="103"/>
      <c r="CT155" s="103"/>
      <c r="CU155" s="103"/>
      <c r="CV155" s="103"/>
    </row>
    <row r="156" spans="1:100" ht="15.6" customHeight="1" x14ac:dyDescent="0.2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3"/>
      <c r="CF156" s="103"/>
      <c r="CG156" s="103"/>
      <c r="CH156" s="103"/>
      <c r="CI156" s="103"/>
      <c r="CJ156" s="103"/>
      <c r="CK156" s="103"/>
      <c r="CL156" s="103"/>
      <c r="CM156" s="103"/>
      <c r="CN156" s="103"/>
      <c r="CO156" s="103"/>
      <c r="CP156" s="103"/>
      <c r="CQ156" s="103"/>
      <c r="CR156" s="103"/>
      <c r="CS156" s="103"/>
      <c r="CT156" s="103"/>
      <c r="CU156" s="103"/>
      <c r="CV156" s="103"/>
    </row>
    <row r="157" spans="1:100" ht="15.6" customHeight="1" x14ac:dyDescent="0.2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3"/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3"/>
      <c r="CF157" s="103"/>
      <c r="CG157" s="103"/>
      <c r="CH157" s="103"/>
      <c r="CI157" s="103"/>
      <c r="CJ157" s="103"/>
      <c r="CK157" s="103"/>
      <c r="CL157" s="103"/>
      <c r="CM157" s="103"/>
      <c r="CN157" s="103"/>
      <c r="CO157" s="103"/>
      <c r="CP157" s="103"/>
      <c r="CQ157" s="103"/>
      <c r="CR157" s="103"/>
      <c r="CS157" s="103"/>
      <c r="CT157" s="103"/>
      <c r="CU157" s="103"/>
      <c r="CV157" s="103"/>
    </row>
    <row r="158" spans="1:100" ht="15.6" customHeight="1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3"/>
      <c r="BO158" s="103"/>
      <c r="BP158" s="103"/>
      <c r="BQ158" s="103"/>
      <c r="BR158" s="103"/>
      <c r="BS158" s="10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3"/>
      <c r="CF158" s="103"/>
      <c r="CG158" s="103"/>
      <c r="CH158" s="103"/>
      <c r="CI158" s="103"/>
      <c r="CJ158" s="103"/>
      <c r="CK158" s="103"/>
      <c r="CL158" s="103"/>
      <c r="CM158" s="103"/>
      <c r="CN158" s="103"/>
      <c r="CO158" s="103"/>
      <c r="CP158" s="103"/>
      <c r="CQ158" s="103"/>
      <c r="CR158" s="103"/>
      <c r="CS158" s="103"/>
      <c r="CT158" s="103"/>
      <c r="CU158" s="103"/>
      <c r="CV158" s="103"/>
    </row>
    <row r="159" spans="1:100" ht="15.6" customHeight="1" x14ac:dyDescent="0.2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3"/>
      <c r="CF159" s="103"/>
      <c r="CG159" s="103"/>
      <c r="CH159" s="103"/>
      <c r="CI159" s="103"/>
      <c r="CJ159" s="103"/>
      <c r="CK159" s="103"/>
      <c r="CL159" s="103"/>
      <c r="CM159" s="103"/>
      <c r="CN159" s="103"/>
      <c r="CO159" s="103"/>
      <c r="CP159" s="103"/>
      <c r="CQ159" s="103"/>
      <c r="CR159" s="103"/>
      <c r="CS159" s="103"/>
      <c r="CT159" s="103"/>
      <c r="CU159" s="103"/>
      <c r="CV159" s="103"/>
    </row>
    <row r="160" spans="1:100" ht="15.6" customHeight="1" x14ac:dyDescent="0.2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3"/>
      <c r="BO160" s="103"/>
      <c r="BP160" s="103"/>
      <c r="BQ160" s="103"/>
      <c r="BR160" s="103"/>
      <c r="BS160" s="103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3"/>
      <c r="CF160" s="103"/>
      <c r="CG160" s="103"/>
      <c r="CH160" s="103"/>
      <c r="CI160" s="103"/>
      <c r="CJ160" s="103"/>
      <c r="CK160" s="103"/>
      <c r="CL160" s="103"/>
      <c r="CM160" s="103"/>
      <c r="CN160" s="103"/>
      <c r="CO160" s="103"/>
      <c r="CP160" s="103"/>
      <c r="CQ160" s="103"/>
      <c r="CR160" s="103"/>
      <c r="CS160" s="103"/>
      <c r="CT160" s="103"/>
      <c r="CU160" s="103"/>
      <c r="CV160" s="103"/>
    </row>
    <row r="161" spans="1:100" ht="15.6" customHeight="1" x14ac:dyDescent="0.2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3"/>
      <c r="CF161" s="103"/>
      <c r="CG161" s="103"/>
      <c r="CH161" s="103"/>
      <c r="CI161" s="103"/>
      <c r="CJ161" s="103"/>
      <c r="CK161" s="103"/>
      <c r="CL161" s="103"/>
      <c r="CM161" s="103"/>
      <c r="CN161" s="103"/>
      <c r="CO161" s="103"/>
      <c r="CP161" s="103"/>
      <c r="CQ161" s="103"/>
      <c r="CR161" s="103"/>
      <c r="CS161" s="103"/>
      <c r="CT161" s="103"/>
      <c r="CU161" s="103"/>
      <c r="CV161" s="103"/>
    </row>
    <row r="162" spans="1:100" ht="15.6" customHeight="1" x14ac:dyDescent="0.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3"/>
      <c r="CF162" s="103"/>
      <c r="CG162" s="103"/>
      <c r="CH162" s="103"/>
      <c r="CI162" s="103"/>
      <c r="CJ162" s="103"/>
      <c r="CK162" s="103"/>
      <c r="CL162" s="103"/>
      <c r="CM162" s="103"/>
      <c r="CN162" s="103"/>
      <c r="CO162" s="103"/>
      <c r="CP162" s="103"/>
      <c r="CQ162" s="103"/>
      <c r="CR162" s="103"/>
      <c r="CS162" s="103"/>
      <c r="CT162" s="103"/>
      <c r="CU162" s="103"/>
      <c r="CV162" s="103"/>
    </row>
    <row r="163" spans="1:100" ht="15.6" customHeight="1" x14ac:dyDescent="0.2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3"/>
      <c r="CF163" s="103"/>
      <c r="CG163" s="103"/>
      <c r="CH163" s="103"/>
      <c r="CI163" s="103"/>
      <c r="CJ163" s="103"/>
      <c r="CK163" s="103"/>
      <c r="CL163" s="103"/>
      <c r="CM163" s="103"/>
      <c r="CN163" s="103"/>
      <c r="CO163" s="103"/>
      <c r="CP163" s="103"/>
      <c r="CQ163" s="103"/>
      <c r="CR163" s="103"/>
      <c r="CS163" s="103"/>
      <c r="CT163" s="103"/>
      <c r="CU163" s="103"/>
      <c r="CV163" s="103"/>
    </row>
    <row r="164" spans="1:100" ht="15.6" customHeight="1" x14ac:dyDescent="0.2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03"/>
      <c r="BJ164" s="103"/>
      <c r="BK164" s="103"/>
      <c r="BL164" s="103"/>
      <c r="BM164" s="103"/>
      <c r="BN164" s="103"/>
      <c r="BO164" s="103"/>
      <c r="BP164" s="103"/>
      <c r="BQ164" s="103"/>
      <c r="BR164" s="103"/>
      <c r="BS164" s="103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3"/>
      <c r="CF164" s="103"/>
      <c r="CG164" s="103"/>
      <c r="CH164" s="103"/>
      <c r="CI164" s="103"/>
      <c r="CJ164" s="103"/>
      <c r="CK164" s="103"/>
      <c r="CL164" s="103"/>
      <c r="CM164" s="103"/>
      <c r="CN164" s="103"/>
      <c r="CO164" s="103"/>
      <c r="CP164" s="103"/>
      <c r="CQ164" s="103"/>
      <c r="CR164" s="103"/>
      <c r="CS164" s="103"/>
      <c r="CT164" s="103"/>
      <c r="CU164" s="103"/>
      <c r="CV164" s="103"/>
    </row>
    <row r="165" spans="1:100" ht="15.6" customHeight="1" x14ac:dyDescent="0.2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03"/>
      <c r="BO165" s="103"/>
      <c r="BP165" s="103"/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  <c r="CH165" s="103"/>
      <c r="CI165" s="103"/>
      <c r="CJ165" s="103"/>
      <c r="CK165" s="103"/>
      <c r="CL165" s="103"/>
      <c r="CM165" s="103"/>
      <c r="CN165" s="103"/>
      <c r="CO165" s="103"/>
      <c r="CP165" s="103"/>
      <c r="CQ165" s="103"/>
      <c r="CR165" s="103"/>
      <c r="CS165" s="103"/>
      <c r="CT165" s="103"/>
      <c r="CU165" s="103"/>
      <c r="CV165" s="103"/>
    </row>
    <row r="166" spans="1:100" ht="15.6" customHeight="1" x14ac:dyDescent="0.2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03"/>
      <c r="BO166" s="103"/>
      <c r="BP166" s="103"/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/>
      <c r="CI166" s="103"/>
      <c r="CJ166" s="103"/>
      <c r="CK166" s="103"/>
      <c r="CL166" s="103"/>
      <c r="CM166" s="103"/>
      <c r="CN166" s="103"/>
      <c r="CO166" s="103"/>
      <c r="CP166" s="103"/>
      <c r="CQ166" s="103"/>
      <c r="CR166" s="103"/>
      <c r="CS166" s="103"/>
      <c r="CT166" s="103"/>
      <c r="CU166" s="103"/>
      <c r="CV166" s="103"/>
    </row>
    <row r="167" spans="1:100" ht="15.6" customHeight="1" x14ac:dyDescent="0.2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3"/>
      <c r="BK167" s="103"/>
      <c r="BL167" s="103"/>
      <c r="BM167" s="103"/>
      <c r="BN167" s="103"/>
      <c r="BO167" s="103"/>
      <c r="BP167" s="103"/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/>
      <c r="CI167" s="103"/>
      <c r="CJ167" s="103"/>
      <c r="CK167" s="103"/>
      <c r="CL167" s="103"/>
      <c r="CM167" s="103"/>
      <c r="CN167" s="103"/>
      <c r="CO167" s="103"/>
      <c r="CP167" s="103"/>
      <c r="CQ167" s="103"/>
      <c r="CR167" s="103"/>
      <c r="CS167" s="103"/>
      <c r="CT167" s="103"/>
      <c r="CU167" s="103"/>
      <c r="CV167" s="103"/>
    </row>
    <row r="168" spans="1:100" ht="15.6" customHeight="1" x14ac:dyDescent="0.2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3"/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  <c r="CH168" s="103"/>
      <c r="CI168" s="103"/>
      <c r="CJ168" s="103"/>
      <c r="CK168" s="103"/>
      <c r="CL168" s="103"/>
      <c r="CM168" s="103"/>
      <c r="CN168" s="103"/>
      <c r="CO168" s="103"/>
      <c r="CP168" s="103"/>
      <c r="CQ168" s="103"/>
      <c r="CR168" s="103"/>
      <c r="CS168" s="103"/>
      <c r="CT168" s="103"/>
      <c r="CU168" s="103"/>
      <c r="CV168" s="103"/>
    </row>
    <row r="169" spans="1:100" ht="15.6" customHeight="1" x14ac:dyDescent="0.2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3"/>
      <c r="BJ169" s="103"/>
      <c r="BK169" s="103"/>
      <c r="BL169" s="103"/>
      <c r="BM169" s="103"/>
      <c r="BN169" s="103"/>
      <c r="BO169" s="103"/>
      <c r="BP169" s="103"/>
      <c r="BQ169" s="103"/>
      <c r="BR169" s="103"/>
      <c r="BS169" s="10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  <c r="CH169" s="103"/>
      <c r="CI169" s="103"/>
      <c r="CJ169" s="103"/>
      <c r="CK169" s="103"/>
      <c r="CL169" s="103"/>
      <c r="CM169" s="103"/>
      <c r="CN169" s="103"/>
      <c r="CO169" s="103"/>
      <c r="CP169" s="103"/>
      <c r="CQ169" s="103"/>
      <c r="CR169" s="103"/>
      <c r="CS169" s="103"/>
      <c r="CT169" s="103"/>
      <c r="CU169" s="103"/>
      <c r="CV169" s="103"/>
    </row>
    <row r="170" spans="1:100" ht="15.6" customHeight="1" x14ac:dyDescent="0.2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03"/>
      <c r="BJ170" s="103"/>
      <c r="BK170" s="103"/>
      <c r="BL170" s="103"/>
      <c r="BM170" s="103"/>
      <c r="BN170" s="103"/>
      <c r="BO170" s="103"/>
      <c r="BP170" s="103"/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  <c r="CH170" s="103"/>
      <c r="CI170" s="103"/>
      <c r="CJ170" s="103"/>
      <c r="CK170" s="103"/>
      <c r="CL170" s="103"/>
      <c r="CM170" s="103"/>
      <c r="CN170" s="103"/>
      <c r="CO170" s="103"/>
      <c r="CP170" s="103"/>
      <c r="CQ170" s="103"/>
      <c r="CR170" s="103"/>
      <c r="CS170" s="103"/>
      <c r="CT170" s="103"/>
      <c r="CU170" s="103"/>
      <c r="CV170" s="103"/>
    </row>
    <row r="171" spans="1:100" ht="15.6" customHeight="1" x14ac:dyDescent="0.2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3"/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  <c r="CJ171" s="103"/>
      <c r="CK171" s="103"/>
      <c r="CL171" s="103"/>
      <c r="CM171" s="103"/>
      <c r="CN171" s="103"/>
      <c r="CO171" s="103"/>
      <c r="CP171" s="103"/>
      <c r="CQ171" s="103"/>
      <c r="CR171" s="103"/>
      <c r="CS171" s="103"/>
      <c r="CT171" s="103"/>
      <c r="CU171" s="103"/>
      <c r="CV171" s="103"/>
    </row>
    <row r="172" spans="1:100" ht="15.6" customHeight="1" x14ac:dyDescent="0.2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3"/>
      <c r="BO172" s="103"/>
      <c r="BP172" s="103"/>
      <c r="BQ172" s="103"/>
      <c r="BR172" s="103"/>
      <c r="BS172" s="10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/>
      <c r="CI172" s="103"/>
      <c r="CJ172" s="103"/>
      <c r="CK172" s="103"/>
      <c r="CL172" s="103"/>
      <c r="CM172" s="103"/>
      <c r="CN172" s="103"/>
      <c r="CO172" s="103"/>
      <c r="CP172" s="103"/>
      <c r="CQ172" s="103"/>
      <c r="CR172" s="103"/>
      <c r="CS172" s="103"/>
      <c r="CT172" s="103"/>
      <c r="CU172" s="103"/>
      <c r="CV172" s="103"/>
    </row>
    <row r="173" spans="1:100" ht="15.6" customHeight="1" x14ac:dyDescent="0.2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/>
      <c r="CI173" s="103"/>
      <c r="CJ173" s="103"/>
      <c r="CK173" s="103"/>
      <c r="CL173" s="103"/>
      <c r="CM173" s="103"/>
      <c r="CN173" s="103"/>
      <c r="CO173" s="103"/>
      <c r="CP173" s="103"/>
      <c r="CQ173" s="103"/>
      <c r="CR173" s="103"/>
      <c r="CS173" s="103"/>
      <c r="CT173" s="103"/>
      <c r="CU173" s="103"/>
      <c r="CV173" s="103"/>
    </row>
    <row r="174" spans="1:100" ht="15.6" customHeight="1" x14ac:dyDescent="0.2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3"/>
      <c r="CF174" s="103"/>
      <c r="CG174" s="103"/>
      <c r="CH174" s="103"/>
      <c r="CI174" s="103"/>
      <c r="CJ174" s="103"/>
      <c r="CK174" s="103"/>
      <c r="CL174" s="103"/>
      <c r="CM174" s="103"/>
      <c r="CN174" s="103"/>
      <c r="CO174" s="103"/>
      <c r="CP174" s="103"/>
      <c r="CQ174" s="103"/>
      <c r="CR174" s="103"/>
      <c r="CS174" s="103"/>
      <c r="CT174" s="103"/>
      <c r="CU174" s="103"/>
      <c r="CV174" s="103"/>
    </row>
    <row r="175" spans="1:100" ht="15.6" customHeight="1" x14ac:dyDescent="0.2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3"/>
      <c r="BR175" s="103"/>
      <c r="BS175" s="103"/>
      <c r="BT175" s="103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3"/>
      <c r="CF175" s="103"/>
      <c r="CG175" s="103"/>
      <c r="CH175" s="103"/>
      <c r="CI175" s="103"/>
      <c r="CJ175" s="103"/>
      <c r="CK175" s="103"/>
      <c r="CL175" s="103"/>
      <c r="CM175" s="103"/>
      <c r="CN175" s="103"/>
      <c r="CO175" s="103"/>
      <c r="CP175" s="103"/>
      <c r="CQ175" s="103"/>
      <c r="CR175" s="103"/>
      <c r="CS175" s="103"/>
      <c r="CT175" s="103"/>
      <c r="CU175" s="103"/>
      <c r="CV175" s="103"/>
    </row>
    <row r="176" spans="1:100" ht="15.6" customHeight="1" x14ac:dyDescent="0.2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3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3"/>
      <c r="CF176" s="103"/>
      <c r="CG176" s="103"/>
      <c r="CH176" s="103"/>
      <c r="CI176" s="103"/>
      <c r="CJ176" s="103"/>
      <c r="CK176" s="103"/>
      <c r="CL176" s="103"/>
      <c r="CM176" s="103"/>
      <c r="CN176" s="103"/>
      <c r="CO176" s="103"/>
      <c r="CP176" s="103"/>
      <c r="CQ176" s="103"/>
      <c r="CR176" s="103"/>
      <c r="CS176" s="103"/>
      <c r="CT176" s="103"/>
      <c r="CU176" s="103"/>
      <c r="CV176" s="103"/>
    </row>
    <row r="177" spans="1:100" ht="15.6" customHeight="1" x14ac:dyDescent="0.2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  <c r="CJ177" s="103"/>
      <c r="CK177" s="103"/>
      <c r="CL177" s="103"/>
      <c r="CM177" s="103"/>
      <c r="CN177" s="103"/>
      <c r="CO177" s="103"/>
      <c r="CP177" s="103"/>
      <c r="CQ177" s="103"/>
      <c r="CR177" s="103"/>
      <c r="CS177" s="103"/>
      <c r="CT177" s="103"/>
      <c r="CU177" s="103"/>
      <c r="CV177" s="103"/>
    </row>
    <row r="178" spans="1:100" ht="15.6" customHeight="1" x14ac:dyDescent="0.2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3"/>
      <c r="BS178" s="10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3"/>
      <c r="CF178" s="103"/>
      <c r="CG178" s="103"/>
      <c r="CH178" s="103"/>
      <c r="CI178" s="103"/>
      <c r="CJ178" s="103"/>
      <c r="CK178" s="103"/>
      <c r="CL178" s="103"/>
      <c r="CM178" s="103"/>
      <c r="CN178" s="103"/>
      <c r="CO178" s="103"/>
      <c r="CP178" s="103"/>
      <c r="CQ178" s="103"/>
      <c r="CR178" s="103"/>
      <c r="CS178" s="103"/>
      <c r="CT178" s="103"/>
      <c r="CU178" s="103"/>
      <c r="CV178" s="103"/>
    </row>
    <row r="179" spans="1:100" ht="15.6" customHeight="1" x14ac:dyDescent="0.2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03"/>
      <c r="CU179" s="103"/>
      <c r="CV179" s="103"/>
    </row>
    <row r="180" spans="1:100" ht="15.6" customHeight="1" x14ac:dyDescent="0.2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3"/>
      <c r="BO180" s="103"/>
      <c r="BP180" s="103"/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3"/>
      <c r="CF180" s="103"/>
      <c r="CG180" s="103"/>
      <c r="CH180" s="103"/>
      <c r="CI180" s="103"/>
      <c r="CJ180" s="103"/>
      <c r="CK180" s="103"/>
      <c r="CL180" s="103"/>
      <c r="CM180" s="103"/>
      <c r="CN180" s="103"/>
      <c r="CO180" s="103"/>
      <c r="CP180" s="103"/>
      <c r="CQ180" s="103"/>
      <c r="CR180" s="103"/>
      <c r="CS180" s="103"/>
      <c r="CT180" s="103"/>
      <c r="CU180" s="103"/>
      <c r="CV180" s="103"/>
    </row>
    <row r="181" spans="1:100" ht="15.6" customHeight="1" x14ac:dyDescent="0.2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3"/>
      <c r="BO181" s="103"/>
      <c r="BP181" s="103"/>
      <c r="BQ181" s="103"/>
      <c r="BR181" s="103"/>
      <c r="BS181" s="103"/>
      <c r="BT181" s="103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3"/>
      <c r="CF181" s="103"/>
      <c r="CG181" s="103"/>
      <c r="CH181" s="103"/>
      <c r="CI181" s="103"/>
      <c r="CJ181" s="103"/>
      <c r="CK181" s="103"/>
      <c r="CL181" s="103"/>
      <c r="CM181" s="103"/>
      <c r="CN181" s="103"/>
      <c r="CO181" s="103"/>
      <c r="CP181" s="103"/>
      <c r="CQ181" s="103"/>
      <c r="CR181" s="103"/>
      <c r="CS181" s="103"/>
      <c r="CT181" s="103"/>
      <c r="CU181" s="103"/>
      <c r="CV181" s="103"/>
    </row>
    <row r="182" spans="1:100" ht="15.6" customHeight="1" x14ac:dyDescent="0.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3"/>
      <c r="BO182" s="103"/>
      <c r="BP182" s="103"/>
      <c r="BQ182" s="103"/>
      <c r="BR182" s="103"/>
      <c r="BS182" s="103"/>
      <c r="BT182" s="103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3"/>
      <c r="CF182" s="103"/>
      <c r="CG182" s="103"/>
      <c r="CH182" s="103"/>
      <c r="CI182" s="103"/>
      <c r="CJ182" s="103"/>
      <c r="CK182" s="103"/>
      <c r="CL182" s="103"/>
      <c r="CM182" s="103"/>
      <c r="CN182" s="103"/>
      <c r="CO182" s="103"/>
      <c r="CP182" s="103"/>
      <c r="CQ182" s="103"/>
      <c r="CR182" s="103"/>
      <c r="CS182" s="103"/>
      <c r="CT182" s="103"/>
      <c r="CU182" s="103"/>
      <c r="CV182" s="103"/>
    </row>
    <row r="183" spans="1:100" ht="15.6" customHeight="1" x14ac:dyDescent="0.2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3"/>
      <c r="CF183" s="103"/>
      <c r="CG183" s="103"/>
      <c r="CH183" s="103"/>
      <c r="CI183" s="103"/>
      <c r="CJ183" s="103"/>
      <c r="CK183" s="103"/>
      <c r="CL183" s="103"/>
      <c r="CM183" s="103"/>
      <c r="CN183" s="103"/>
      <c r="CO183" s="103"/>
      <c r="CP183" s="103"/>
      <c r="CQ183" s="103"/>
      <c r="CR183" s="103"/>
      <c r="CS183" s="103"/>
      <c r="CT183" s="103"/>
      <c r="CU183" s="103"/>
      <c r="CV183" s="103"/>
    </row>
    <row r="184" spans="1:100" ht="15.6" customHeight="1" x14ac:dyDescent="0.2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3"/>
      <c r="CF184" s="103"/>
      <c r="CG184" s="103"/>
      <c r="CH184" s="103"/>
      <c r="CI184" s="103"/>
      <c r="CJ184" s="103"/>
      <c r="CK184" s="103"/>
      <c r="CL184" s="103"/>
      <c r="CM184" s="103"/>
      <c r="CN184" s="103"/>
      <c r="CO184" s="103"/>
      <c r="CP184" s="103"/>
      <c r="CQ184" s="103"/>
      <c r="CR184" s="103"/>
      <c r="CS184" s="103"/>
      <c r="CT184" s="103"/>
      <c r="CU184" s="103"/>
      <c r="CV184" s="103"/>
    </row>
    <row r="185" spans="1:100" ht="15.6" customHeight="1" x14ac:dyDescent="0.2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3"/>
      <c r="CF185" s="103"/>
      <c r="CG185" s="103"/>
      <c r="CH185" s="103"/>
      <c r="CI185" s="103"/>
      <c r="CJ185" s="103"/>
      <c r="CK185" s="103"/>
      <c r="CL185" s="103"/>
      <c r="CM185" s="103"/>
      <c r="CN185" s="103"/>
      <c r="CO185" s="103"/>
      <c r="CP185" s="103"/>
      <c r="CQ185" s="103"/>
      <c r="CR185" s="103"/>
      <c r="CS185" s="103"/>
      <c r="CT185" s="103"/>
      <c r="CU185" s="103"/>
      <c r="CV185" s="103"/>
    </row>
    <row r="186" spans="1:100" ht="15.6" customHeight="1" x14ac:dyDescent="0.2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3"/>
      <c r="CI186" s="103"/>
      <c r="CJ186" s="103"/>
      <c r="CK186" s="103"/>
      <c r="CL186" s="103"/>
      <c r="CM186" s="103"/>
      <c r="CN186" s="103"/>
      <c r="CO186" s="103"/>
      <c r="CP186" s="103"/>
      <c r="CQ186" s="103"/>
      <c r="CR186" s="103"/>
      <c r="CS186" s="103"/>
      <c r="CT186" s="103"/>
      <c r="CU186" s="103"/>
      <c r="CV186" s="103"/>
    </row>
    <row r="187" spans="1:100" ht="15.6" customHeight="1" x14ac:dyDescent="0.2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103"/>
      <c r="BJ187" s="103"/>
      <c r="BK187" s="103"/>
      <c r="BL187" s="103"/>
      <c r="BM187" s="103"/>
      <c r="BN187" s="103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  <c r="CH187" s="103"/>
      <c r="CI187" s="103"/>
      <c r="CJ187" s="103"/>
      <c r="CK187" s="103"/>
      <c r="CL187" s="103"/>
      <c r="CM187" s="103"/>
      <c r="CN187" s="103"/>
      <c r="CO187" s="103"/>
      <c r="CP187" s="103"/>
      <c r="CQ187" s="103"/>
      <c r="CR187" s="103"/>
      <c r="CS187" s="103"/>
      <c r="CT187" s="103"/>
      <c r="CU187" s="103"/>
      <c r="CV187" s="103"/>
    </row>
    <row r="188" spans="1:100" ht="15.6" customHeight="1" x14ac:dyDescent="0.2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3"/>
      <c r="CF188" s="103"/>
      <c r="CG188" s="103"/>
      <c r="CH188" s="103"/>
      <c r="CI188" s="103"/>
      <c r="CJ188" s="103"/>
      <c r="CK188" s="103"/>
      <c r="CL188" s="103"/>
      <c r="CM188" s="103"/>
      <c r="CN188" s="103"/>
      <c r="CO188" s="103"/>
      <c r="CP188" s="103"/>
      <c r="CQ188" s="103"/>
      <c r="CR188" s="103"/>
      <c r="CS188" s="103"/>
      <c r="CT188" s="103"/>
      <c r="CU188" s="103"/>
      <c r="CV188" s="103"/>
    </row>
    <row r="189" spans="1:100" ht="15.6" customHeight="1" x14ac:dyDescent="0.2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/>
      <c r="BN189" s="103"/>
      <c r="BO189" s="103"/>
      <c r="BP189" s="103"/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3"/>
      <c r="CF189" s="103"/>
      <c r="CG189" s="103"/>
      <c r="CH189" s="103"/>
      <c r="CI189" s="103"/>
      <c r="CJ189" s="103"/>
      <c r="CK189" s="103"/>
      <c r="CL189" s="103"/>
      <c r="CM189" s="103"/>
      <c r="CN189" s="103"/>
      <c r="CO189" s="103"/>
      <c r="CP189" s="103"/>
      <c r="CQ189" s="103"/>
      <c r="CR189" s="103"/>
      <c r="CS189" s="103"/>
      <c r="CT189" s="103"/>
      <c r="CU189" s="103"/>
      <c r="CV189" s="103"/>
    </row>
    <row r="190" spans="1:100" ht="15.6" customHeight="1" x14ac:dyDescent="0.2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  <c r="BI190" s="103"/>
      <c r="BJ190" s="103"/>
      <c r="BK190" s="103"/>
      <c r="BL190" s="103"/>
      <c r="BM190" s="103"/>
      <c r="BN190" s="103"/>
      <c r="BO190" s="103"/>
      <c r="BP190" s="103"/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3"/>
      <c r="CF190" s="103"/>
      <c r="CG190" s="103"/>
      <c r="CH190" s="103"/>
      <c r="CI190" s="103"/>
      <c r="CJ190" s="103"/>
      <c r="CK190" s="103"/>
      <c r="CL190" s="103"/>
      <c r="CM190" s="103"/>
      <c r="CN190" s="103"/>
      <c r="CO190" s="103"/>
      <c r="CP190" s="103"/>
      <c r="CQ190" s="103"/>
      <c r="CR190" s="103"/>
      <c r="CS190" s="103"/>
      <c r="CT190" s="103"/>
      <c r="CU190" s="103"/>
      <c r="CV190" s="103"/>
    </row>
    <row r="191" spans="1:100" ht="15.6" customHeight="1" x14ac:dyDescent="0.2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  <c r="BI191" s="103"/>
      <c r="BJ191" s="103"/>
      <c r="BK191" s="103"/>
      <c r="BL191" s="103"/>
      <c r="BM191" s="103"/>
      <c r="BN191" s="103"/>
      <c r="BO191" s="103"/>
      <c r="BP191" s="103"/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3"/>
      <c r="CF191" s="103"/>
      <c r="CG191" s="103"/>
      <c r="CH191" s="103"/>
      <c r="CI191" s="103"/>
      <c r="CJ191" s="103"/>
      <c r="CK191" s="103"/>
      <c r="CL191" s="103"/>
      <c r="CM191" s="103"/>
      <c r="CN191" s="103"/>
      <c r="CO191" s="103"/>
      <c r="CP191" s="103"/>
      <c r="CQ191" s="103"/>
      <c r="CR191" s="103"/>
      <c r="CS191" s="103"/>
      <c r="CT191" s="103"/>
      <c r="CU191" s="103"/>
      <c r="CV191" s="103"/>
    </row>
    <row r="192" spans="1:100" ht="15.6" customHeight="1" x14ac:dyDescent="0.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3"/>
      <c r="CF192" s="103"/>
      <c r="CG192" s="103"/>
      <c r="CH192" s="103"/>
      <c r="CI192" s="103"/>
      <c r="CJ192" s="103"/>
      <c r="CK192" s="103"/>
      <c r="CL192" s="103"/>
      <c r="CM192" s="103"/>
      <c r="CN192" s="103"/>
      <c r="CO192" s="103"/>
      <c r="CP192" s="103"/>
      <c r="CQ192" s="103"/>
      <c r="CR192" s="103"/>
      <c r="CS192" s="103"/>
      <c r="CT192" s="103"/>
      <c r="CU192" s="103"/>
      <c r="CV192" s="103"/>
    </row>
    <row r="193" spans="1:100" ht="15.6" customHeight="1" x14ac:dyDescent="0.2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3"/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3"/>
      <c r="CF193" s="103"/>
      <c r="CG193" s="103"/>
      <c r="CH193" s="103"/>
      <c r="CI193" s="103"/>
      <c r="CJ193" s="103"/>
      <c r="CK193" s="103"/>
      <c r="CL193" s="103"/>
      <c r="CM193" s="103"/>
      <c r="CN193" s="103"/>
      <c r="CO193" s="103"/>
      <c r="CP193" s="103"/>
      <c r="CQ193" s="103"/>
      <c r="CR193" s="103"/>
      <c r="CS193" s="103"/>
      <c r="CT193" s="103"/>
      <c r="CU193" s="103"/>
      <c r="CV193" s="103"/>
    </row>
    <row r="194" spans="1:100" ht="15.6" customHeight="1" x14ac:dyDescent="0.2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3"/>
      <c r="BO194" s="103"/>
      <c r="BP194" s="103"/>
      <c r="BQ194" s="103"/>
      <c r="BR194" s="103"/>
      <c r="BS194" s="103"/>
      <c r="BT194" s="103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3"/>
      <c r="CF194" s="103"/>
      <c r="CG194" s="103"/>
      <c r="CH194" s="103"/>
      <c r="CI194" s="103"/>
      <c r="CJ194" s="103"/>
      <c r="CK194" s="103"/>
      <c r="CL194" s="103"/>
      <c r="CM194" s="103"/>
      <c r="CN194" s="103"/>
      <c r="CO194" s="103"/>
      <c r="CP194" s="103"/>
      <c r="CQ194" s="103"/>
      <c r="CR194" s="103"/>
      <c r="CS194" s="103"/>
      <c r="CT194" s="103"/>
      <c r="CU194" s="103"/>
      <c r="CV194" s="103"/>
    </row>
    <row r="195" spans="1:100" ht="15.6" customHeight="1" x14ac:dyDescent="0.2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3"/>
      <c r="BQ195" s="103"/>
      <c r="BR195" s="103"/>
      <c r="BS195" s="103"/>
      <c r="BT195" s="103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3"/>
      <c r="CF195" s="103"/>
      <c r="CG195" s="103"/>
      <c r="CH195" s="103"/>
      <c r="CI195" s="103"/>
      <c r="CJ195" s="103"/>
      <c r="CK195" s="103"/>
      <c r="CL195" s="103"/>
      <c r="CM195" s="103"/>
      <c r="CN195" s="103"/>
      <c r="CO195" s="103"/>
      <c r="CP195" s="103"/>
      <c r="CQ195" s="103"/>
      <c r="CR195" s="103"/>
      <c r="CS195" s="103"/>
      <c r="CT195" s="103"/>
      <c r="CU195" s="103"/>
      <c r="CV195" s="103"/>
    </row>
    <row r="196" spans="1:100" ht="15.6" customHeight="1" x14ac:dyDescent="0.2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3"/>
      <c r="BO196" s="103"/>
      <c r="BP196" s="103"/>
      <c r="BQ196" s="103"/>
      <c r="BR196" s="103"/>
      <c r="BS196" s="103"/>
      <c r="BT196" s="103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3"/>
      <c r="CF196" s="103"/>
      <c r="CG196" s="103"/>
      <c r="CH196" s="103"/>
      <c r="CI196" s="103"/>
      <c r="CJ196" s="103"/>
      <c r="CK196" s="103"/>
      <c r="CL196" s="103"/>
      <c r="CM196" s="103"/>
      <c r="CN196" s="103"/>
      <c r="CO196" s="103"/>
      <c r="CP196" s="103"/>
      <c r="CQ196" s="103"/>
      <c r="CR196" s="103"/>
      <c r="CS196" s="103"/>
      <c r="CT196" s="103"/>
      <c r="CU196" s="103"/>
      <c r="CV196" s="103"/>
    </row>
    <row r="197" spans="1:100" ht="15.6" customHeight="1" x14ac:dyDescent="0.2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  <c r="CH197" s="103"/>
      <c r="CI197" s="103"/>
      <c r="CJ197" s="103"/>
      <c r="CK197" s="103"/>
      <c r="CL197" s="103"/>
      <c r="CM197" s="103"/>
      <c r="CN197" s="103"/>
      <c r="CO197" s="103"/>
      <c r="CP197" s="103"/>
      <c r="CQ197" s="103"/>
      <c r="CR197" s="103"/>
      <c r="CS197" s="103"/>
      <c r="CT197" s="103"/>
      <c r="CU197" s="103"/>
      <c r="CV197" s="103"/>
    </row>
    <row r="198" spans="1:100" ht="15.6" customHeight="1" x14ac:dyDescent="0.2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3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3"/>
      <c r="CF198" s="103"/>
      <c r="CG198" s="103"/>
      <c r="CH198" s="103"/>
      <c r="CI198" s="103"/>
      <c r="CJ198" s="103"/>
      <c r="CK198" s="103"/>
      <c r="CL198" s="103"/>
      <c r="CM198" s="103"/>
      <c r="CN198" s="103"/>
      <c r="CO198" s="103"/>
      <c r="CP198" s="103"/>
      <c r="CQ198" s="103"/>
      <c r="CR198" s="103"/>
      <c r="CS198" s="103"/>
      <c r="CT198" s="103"/>
      <c r="CU198" s="103"/>
      <c r="CV198" s="103"/>
    </row>
    <row r="199" spans="1:100" ht="15.6" customHeight="1" x14ac:dyDescent="0.2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  <c r="CH199" s="103"/>
      <c r="CI199" s="103"/>
      <c r="CJ199" s="103"/>
      <c r="CK199" s="103"/>
      <c r="CL199" s="103"/>
      <c r="CM199" s="103"/>
      <c r="CN199" s="103"/>
      <c r="CO199" s="103"/>
      <c r="CP199" s="103"/>
      <c r="CQ199" s="103"/>
      <c r="CR199" s="103"/>
      <c r="CS199" s="103"/>
      <c r="CT199" s="103"/>
      <c r="CU199" s="103"/>
      <c r="CV199" s="103"/>
    </row>
    <row r="200" spans="1:100" ht="15.6" customHeight="1" x14ac:dyDescent="0.2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3"/>
      <c r="CF200" s="103"/>
      <c r="CG200" s="103"/>
      <c r="CH200" s="103"/>
      <c r="CI200" s="103"/>
      <c r="CJ200" s="103"/>
      <c r="CK200" s="103"/>
      <c r="CL200" s="103"/>
      <c r="CM200" s="103"/>
      <c r="CN200" s="103"/>
      <c r="CO200" s="103"/>
      <c r="CP200" s="103"/>
      <c r="CQ200" s="103"/>
      <c r="CR200" s="103"/>
      <c r="CS200" s="103"/>
      <c r="CT200" s="103"/>
      <c r="CU200" s="103"/>
      <c r="CV200" s="103"/>
    </row>
    <row r="201" spans="1:100" ht="15.6" customHeight="1" x14ac:dyDescent="0.2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3"/>
      <c r="BO201" s="103"/>
      <c r="BP201" s="103"/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3"/>
      <c r="CF201" s="103"/>
      <c r="CG201" s="103"/>
      <c r="CH201" s="103"/>
      <c r="CI201" s="103"/>
      <c r="CJ201" s="103"/>
      <c r="CK201" s="103"/>
      <c r="CL201" s="103"/>
      <c r="CM201" s="103"/>
      <c r="CN201" s="103"/>
      <c r="CO201" s="103"/>
      <c r="CP201" s="103"/>
      <c r="CQ201" s="103"/>
      <c r="CR201" s="103"/>
      <c r="CS201" s="103"/>
      <c r="CT201" s="103"/>
      <c r="CU201" s="103"/>
      <c r="CV201" s="103"/>
    </row>
    <row r="202" spans="1:100" ht="15.6" customHeight="1" x14ac:dyDescent="0.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3"/>
      <c r="BO202" s="103"/>
      <c r="BP202" s="103"/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3"/>
      <c r="CF202" s="103"/>
      <c r="CG202" s="103"/>
      <c r="CH202" s="103"/>
      <c r="CI202" s="103"/>
      <c r="CJ202" s="103"/>
      <c r="CK202" s="103"/>
      <c r="CL202" s="103"/>
      <c r="CM202" s="103"/>
      <c r="CN202" s="103"/>
      <c r="CO202" s="103"/>
      <c r="CP202" s="103"/>
      <c r="CQ202" s="103"/>
      <c r="CR202" s="103"/>
      <c r="CS202" s="103"/>
      <c r="CT202" s="103"/>
      <c r="CU202" s="103"/>
      <c r="CV202" s="103"/>
    </row>
    <row r="203" spans="1:100" ht="15.6" customHeight="1" x14ac:dyDescent="0.2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3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3"/>
      <c r="CF203" s="103"/>
      <c r="CG203" s="103"/>
      <c r="CH203" s="103"/>
      <c r="CI203" s="103"/>
      <c r="CJ203" s="103"/>
      <c r="CK203" s="103"/>
      <c r="CL203" s="103"/>
      <c r="CM203" s="103"/>
      <c r="CN203" s="103"/>
      <c r="CO203" s="103"/>
      <c r="CP203" s="103"/>
      <c r="CQ203" s="103"/>
      <c r="CR203" s="103"/>
      <c r="CS203" s="103"/>
      <c r="CT203" s="103"/>
      <c r="CU203" s="103"/>
      <c r="CV203" s="103"/>
    </row>
    <row r="204" spans="1:100" ht="15.6" customHeight="1" x14ac:dyDescent="0.2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  <c r="CH204" s="103"/>
      <c r="CI204" s="103"/>
      <c r="CJ204" s="103"/>
      <c r="CK204" s="103"/>
      <c r="CL204" s="103"/>
      <c r="CM204" s="103"/>
      <c r="CN204" s="103"/>
      <c r="CO204" s="103"/>
      <c r="CP204" s="103"/>
      <c r="CQ204" s="103"/>
      <c r="CR204" s="103"/>
      <c r="CS204" s="103"/>
      <c r="CT204" s="103"/>
      <c r="CU204" s="103"/>
      <c r="CV204" s="103"/>
    </row>
    <row r="205" spans="1:100" ht="15.6" customHeight="1" x14ac:dyDescent="0.2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3"/>
      <c r="BO205" s="103"/>
      <c r="BP205" s="103"/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3"/>
      <c r="CF205" s="103"/>
      <c r="CG205" s="103"/>
      <c r="CH205" s="103"/>
      <c r="CI205" s="103"/>
      <c r="CJ205" s="103"/>
      <c r="CK205" s="103"/>
      <c r="CL205" s="103"/>
      <c r="CM205" s="103"/>
      <c r="CN205" s="103"/>
      <c r="CO205" s="103"/>
      <c r="CP205" s="103"/>
      <c r="CQ205" s="103"/>
      <c r="CR205" s="103"/>
      <c r="CS205" s="103"/>
      <c r="CT205" s="103"/>
      <c r="CU205" s="103"/>
      <c r="CV205" s="103"/>
    </row>
    <row r="206" spans="1:100" ht="15.6" customHeight="1" x14ac:dyDescent="0.2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/>
      <c r="BO206" s="103"/>
      <c r="BP206" s="103"/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3"/>
      <c r="CF206" s="103"/>
      <c r="CG206" s="103"/>
      <c r="CH206" s="103"/>
      <c r="CI206" s="103"/>
      <c r="CJ206" s="103"/>
      <c r="CK206" s="103"/>
      <c r="CL206" s="103"/>
      <c r="CM206" s="103"/>
      <c r="CN206" s="103"/>
      <c r="CO206" s="103"/>
      <c r="CP206" s="103"/>
      <c r="CQ206" s="103"/>
      <c r="CR206" s="103"/>
      <c r="CS206" s="103"/>
      <c r="CT206" s="103"/>
      <c r="CU206" s="103"/>
      <c r="CV206" s="103"/>
    </row>
    <row r="207" spans="1:100" ht="15.6" customHeight="1" x14ac:dyDescent="0.2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/>
      <c r="BO207" s="103"/>
      <c r="BP207" s="103"/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3"/>
      <c r="CF207" s="103"/>
      <c r="CG207" s="103"/>
      <c r="CH207" s="103"/>
      <c r="CI207" s="103"/>
      <c r="CJ207" s="103"/>
      <c r="CK207" s="103"/>
      <c r="CL207" s="103"/>
      <c r="CM207" s="103"/>
      <c r="CN207" s="103"/>
      <c r="CO207" s="103"/>
      <c r="CP207" s="103"/>
      <c r="CQ207" s="103"/>
      <c r="CR207" s="103"/>
      <c r="CS207" s="103"/>
      <c r="CT207" s="103"/>
      <c r="CU207" s="103"/>
      <c r="CV207" s="103"/>
    </row>
    <row r="208" spans="1:100" ht="15.6" customHeight="1" x14ac:dyDescent="0.2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3"/>
      <c r="CH208" s="103"/>
      <c r="CI208" s="103"/>
      <c r="CJ208" s="103"/>
      <c r="CK208" s="103"/>
      <c r="CL208" s="103"/>
      <c r="CM208" s="103"/>
      <c r="CN208" s="103"/>
      <c r="CO208" s="103"/>
      <c r="CP208" s="103"/>
      <c r="CQ208" s="103"/>
      <c r="CR208" s="103"/>
      <c r="CS208" s="103"/>
      <c r="CT208" s="103"/>
      <c r="CU208" s="103"/>
      <c r="CV208" s="103"/>
    </row>
    <row r="209" spans="1:100" ht="15.6" customHeight="1" x14ac:dyDescent="0.2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  <c r="CH209" s="103"/>
      <c r="CI209" s="103"/>
      <c r="CJ209" s="103"/>
      <c r="CK209" s="103"/>
      <c r="CL209" s="103"/>
      <c r="CM209" s="103"/>
      <c r="CN209" s="103"/>
      <c r="CO209" s="103"/>
      <c r="CP209" s="103"/>
      <c r="CQ209" s="103"/>
      <c r="CR209" s="103"/>
      <c r="CS209" s="103"/>
      <c r="CT209" s="103"/>
      <c r="CU209" s="103"/>
      <c r="CV209" s="103"/>
    </row>
    <row r="210" spans="1:100" ht="15.6" customHeight="1" x14ac:dyDescent="0.2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  <c r="BD210" s="103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03"/>
      <c r="BO210" s="103"/>
      <c r="BP210" s="103"/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3"/>
      <c r="CF210" s="103"/>
      <c r="CG210" s="103"/>
      <c r="CH210" s="103"/>
      <c r="CI210" s="103"/>
      <c r="CJ210" s="103"/>
      <c r="CK210" s="103"/>
      <c r="CL210" s="103"/>
      <c r="CM210" s="103"/>
      <c r="CN210" s="103"/>
      <c r="CO210" s="103"/>
      <c r="CP210" s="103"/>
      <c r="CQ210" s="103"/>
      <c r="CR210" s="103"/>
      <c r="CS210" s="103"/>
      <c r="CT210" s="103"/>
      <c r="CU210" s="103"/>
      <c r="CV210" s="103"/>
    </row>
    <row r="211" spans="1:100" ht="15.6" customHeight="1" x14ac:dyDescent="0.2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/>
      <c r="CF211" s="103"/>
      <c r="CG211" s="103"/>
      <c r="CH211" s="103"/>
      <c r="CI211" s="103"/>
      <c r="CJ211" s="103"/>
      <c r="CK211" s="103"/>
      <c r="CL211" s="103"/>
      <c r="CM211" s="103"/>
      <c r="CN211" s="103"/>
      <c r="CO211" s="103"/>
      <c r="CP211" s="103"/>
      <c r="CQ211" s="103"/>
      <c r="CR211" s="103"/>
      <c r="CS211" s="103"/>
      <c r="CT211" s="103"/>
      <c r="CU211" s="103"/>
      <c r="CV211" s="103"/>
    </row>
    <row r="212" spans="1:100" ht="15.6" customHeight="1" x14ac:dyDescent="0.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</row>
    <row r="213" spans="1:100" ht="15.6" customHeight="1" x14ac:dyDescent="0.2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/>
      <c r="CF213" s="103"/>
      <c r="CG213" s="103"/>
      <c r="CH213" s="103"/>
      <c r="CI213" s="103"/>
      <c r="CJ213" s="103"/>
      <c r="CK213" s="103"/>
      <c r="CL213" s="103"/>
      <c r="CM213" s="103"/>
      <c r="CN213" s="103"/>
      <c r="CO213" s="103"/>
      <c r="CP213" s="103"/>
      <c r="CQ213" s="103"/>
      <c r="CR213" s="103"/>
      <c r="CS213" s="103"/>
      <c r="CT213" s="103"/>
      <c r="CU213" s="103"/>
      <c r="CV213" s="103"/>
    </row>
    <row r="214" spans="1:100" ht="15.6" customHeight="1" x14ac:dyDescent="0.2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/>
      <c r="CF214" s="103"/>
      <c r="CG214" s="103"/>
      <c r="CH214" s="103"/>
      <c r="CI214" s="103"/>
      <c r="CJ214" s="103"/>
      <c r="CK214" s="103"/>
      <c r="CL214" s="103"/>
      <c r="CM214" s="103"/>
      <c r="CN214" s="103"/>
      <c r="CO214" s="103"/>
      <c r="CP214" s="103"/>
      <c r="CQ214" s="103"/>
      <c r="CR214" s="103"/>
      <c r="CS214" s="103"/>
      <c r="CT214" s="103"/>
      <c r="CU214" s="103"/>
      <c r="CV214" s="103"/>
    </row>
    <row r="215" spans="1:100" ht="15.6" customHeight="1" x14ac:dyDescent="0.2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/>
      <c r="BO215" s="103"/>
      <c r="BP215" s="103"/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3"/>
      <c r="CF215" s="103"/>
      <c r="CG215" s="103"/>
      <c r="CH215" s="103"/>
      <c r="CI215" s="103"/>
      <c r="CJ215" s="103"/>
      <c r="CK215" s="103"/>
      <c r="CL215" s="103"/>
      <c r="CM215" s="103"/>
      <c r="CN215" s="103"/>
      <c r="CO215" s="103"/>
      <c r="CP215" s="103"/>
      <c r="CQ215" s="103"/>
      <c r="CR215" s="103"/>
      <c r="CS215" s="103"/>
      <c r="CT215" s="103"/>
      <c r="CU215" s="103"/>
      <c r="CV215" s="103"/>
    </row>
    <row r="216" spans="1:100" ht="15.6" customHeight="1" x14ac:dyDescent="0.2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/>
      <c r="BO216" s="103"/>
      <c r="BP216" s="103"/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3"/>
      <c r="CF216" s="103"/>
      <c r="CG216" s="103"/>
      <c r="CH216" s="103"/>
      <c r="CI216" s="103"/>
      <c r="CJ216" s="103"/>
      <c r="CK216" s="103"/>
      <c r="CL216" s="103"/>
      <c r="CM216" s="103"/>
      <c r="CN216" s="103"/>
      <c r="CO216" s="103"/>
      <c r="CP216" s="103"/>
      <c r="CQ216" s="103"/>
      <c r="CR216" s="103"/>
      <c r="CS216" s="103"/>
      <c r="CT216" s="103"/>
      <c r="CU216" s="103"/>
      <c r="CV216" s="103"/>
    </row>
    <row r="217" spans="1:100" ht="15.6" customHeight="1" x14ac:dyDescent="0.2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/>
      <c r="BO217" s="103"/>
      <c r="BP217" s="103"/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3"/>
      <c r="CF217" s="103"/>
      <c r="CG217" s="103"/>
      <c r="CH217" s="103"/>
      <c r="CI217" s="103"/>
      <c r="CJ217" s="103"/>
      <c r="CK217" s="103"/>
      <c r="CL217" s="103"/>
      <c r="CM217" s="103"/>
      <c r="CN217" s="103"/>
      <c r="CO217" s="103"/>
      <c r="CP217" s="103"/>
      <c r="CQ217" s="103"/>
      <c r="CR217" s="103"/>
      <c r="CS217" s="103"/>
      <c r="CT217" s="103"/>
      <c r="CU217" s="103"/>
      <c r="CV217" s="103"/>
    </row>
    <row r="218" spans="1:100" ht="15.6" customHeight="1" x14ac:dyDescent="0.2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3"/>
      <c r="CF218" s="103"/>
      <c r="CG218" s="103"/>
      <c r="CH218" s="103"/>
      <c r="CI218" s="103"/>
      <c r="CJ218" s="103"/>
      <c r="CK218" s="103"/>
      <c r="CL218" s="103"/>
      <c r="CM218" s="103"/>
      <c r="CN218" s="103"/>
      <c r="CO218" s="103"/>
      <c r="CP218" s="103"/>
      <c r="CQ218" s="103"/>
      <c r="CR218" s="103"/>
      <c r="CS218" s="103"/>
      <c r="CT218" s="103"/>
      <c r="CU218" s="103"/>
      <c r="CV218" s="103"/>
    </row>
    <row r="219" spans="1:100" ht="15.6" customHeight="1" x14ac:dyDescent="0.2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3"/>
      <c r="BQ219" s="103"/>
      <c r="BR219" s="103"/>
      <c r="BS219" s="103"/>
      <c r="BT219" s="103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3"/>
      <c r="CF219" s="103"/>
      <c r="CG219" s="103"/>
      <c r="CH219" s="103"/>
      <c r="CI219" s="103"/>
      <c r="CJ219" s="103"/>
      <c r="CK219" s="103"/>
      <c r="CL219" s="103"/>
      <c r="CM219" s="103"/>
      <c r="CN219" s="103"/>
      <c r="CO219" s="103"/>
      <c r="CP219" s="103"/>
      <c r="CQ219" s="103"/>
      <c r="CR219" s="103"/>
      <c r="CS219" s="103"/>
      <c r="CT219" s="103"/>
      <c r="CU219" s="103"/>
      <c r="CV219" s="103"/>
    </row>
    <row r="220" spans="1:100" ht="15.6" customHeight="1" x14ac:dyDescent="0.2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3"/>
      <c r="CF220" s="103"/>
      <c r="CG220" s="103"/>
      <c r="CH220" s="103"/>
      <c r="CI220" s="103"/>
      <c r="CJ220" s="103"/>
      <c r="CK220" s="103"/>
      <c r="CL220" s="103"/>
      <c r="CM220" s="103"/>
      <c r="CN220" s="103"/>
      <c r="CO220" s="103"/>
      <c r="CP220" s="103"/>
      <c r="CQ220" s="103"/>
      <c r="CR220" s="103"/>
      <c r="CS220" s="103"/>
      <c r="CT220" s="103"/>
      <c r="CU220" s="103"/>
      <c r="CV220" s="103"/>
    </row>
    <row r="221" spans="1:100" ht="15.6" customHeight="1" x14ac:dyDescent="0.2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</row>
    <row r="222" spans="1:100" ht="15.6" customHeight="1" x14ac:dyDescent="0.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3"/>
      <c r="BO222" s="103"/>
      <c r="BP222" s="103"/>
      <c r="BQ222" s="103"/>
      <c r="BR222" s="103"/>
      <c r="BS222" s="103"/>
      <c r="BT222" s="103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3"/>
      <c r="CF222" s="103"/>
      <c r="CG222" s="103"/>
      <c r="CH222" s="103"/>
      <c r="CI222" s="103"/>
      <c r="CJ222" s="103"/>
      <c r="CK222" s="103"/>
      <c r="CL222" s="103"/>
      <c r="CM222" s="103"/>
      <c r="CN222" s="103"/>
      <c r="CO222" s="103"/>
      <c r="CP222" s="103"/>
      <c r="CQ222" s="103"/>
      <c r="CR222" s="103"/>
      <c r="CS222" s="103"/>
      <c r="CT222" s="103"/>
      <c r="CU222" s="103"/>
      <c r="CV222" s="103"/>
    </row>
    <row r="223" spans="1:100" ht="15.6" customHeight="1" x14ac:dyDescent="0.2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3"/>
      <c r="BO223" s="103"/>
      <c r="BP223" s="103"/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3"/>
      <c r="CF223" s="103"/>
      <c r="CG223" s="103"/>
      <c r="CH223" s="103"/>
      <c r="CI223" s="103"/>
      <c r="CJ223" s="103"/>
      <c r="CK223" s="103"/>
      <c r="CL223" s="103"/>
      <c r="CM223" s="103"/>
      <c r="CN223" s="103"/>
      <c r="CO223" s="103"/>
      <c r="CP223" s="103"/>
      <c r="CQ223" s="103"/>
      <c r="CR223" s="103"/>
      <c r="CS223" s="103"/>
      <c r="CT223" s="103"/>
      <c r="CU223" s="103"/>
      <c r="CV223" s="103"/>
    </row>
    <row r="224" spans="1:100" ht="15.6" customHeight="1" x14ac:dyDescent="0.2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3"/>
      <c r="BO224" s="103"/>
      <c r="BP224" s="103"/>
      <c r="BQ224" s="103"/>
      <c r="BR224" s="103"/>
      <c r="BS224" s="103"/>
      <c r="BT224" s="103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3"/>
      <c r="CF224" s="103"/>
      <c r="CG224" s="103"/>
      <c r="CH224" s="103"/>
      <c r="CI224" s="103"/>
      <c r="CJ224" s="103"/>
      <c r="CK224" s="103"/>
      <c r="CL224" s="103"/>
      <c r="CM224" s="103"/>
      <c r="CN224" s="103"/>
      <c r="CO224" s="103"/>
      <c r="CP224" s="103"/>
      <c r="CQ224" s="103"/>
      <c r="CR224" s="103"/>
      <c r="CS224" s="103"/>
      <c r="CT224" s="103"/>
      <c r="CU224" s="103"/>
      <c r="CV224" s="103"/>
    </row>
    <row r="225" spans="1:100" ht="15.6" customHeight="1" x14ac:dyDescent="0.2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3"/>
      <c r="BO225" s="103"/>
      <c r="BP225" s="103"/>
      <c r="BQ225" s="103"/>
      <c r="BR225" s="103"/>
      <c r="BS225" s="103"/>
      <c r="BT225" s="103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3"/>
      <c r="CF225" s="103"/>
      <c r="CG225" s="103"/>
      <c r="CH225" s="103"/>
      <c r="CI225" s="103"/>
      <c r="CJ225" s="103"/>
      <c r="CK225" s="103"/>
      <c r="CL225" s="103"/>
      <c r="CM225" s="103"/>
      <c r="CN225" s="103"/>
      <c r="CO225" s="103"/>
      <c r="CP225" s="103"/>
      <c r="CQ225" s="103"/>
      <c r="CR225" s="103"/>
      <c r="CS225" s="103"/>
      <c r="CT225" s="103"/>
      <c r="CU225" s="103"/>
      <c r="CV225" s="103"/>
    </row>
    <row r="226" spans="1:100" ht="15.6" customHeight="1" x14ac:dyDescent="0.2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3"/>
      <c r="BO226" s="103"/>
      <c r="BP226" s="103"/>
      <c r="BQ226" s="103"/>
      <c r="BR226" s="103"/>
      <c r="BS226" s="103"/>
      <c r="BT226" s="103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3"/>
      <c r="CF226" s="103"/>
      <c r="CG226" s="103"/>
      <c r="CH226" s="103"/>
      <c r="CI226" s="103"/>
      <c r="CJ226" s="103"/>
      <c r="CK226" s="103"/>
      <c r="CL226" s="103"/>
      <c r="CM226" s="103"/>
      <c r="CN226" s="103"/>
      <c r="CO226" s="103"/>
      <c r="CP226" s="103"/>
      <c r="CQ226" s="103"/>
      <c r="CR226" s="103"/>
      <c r="CS226" s="103"/>
      <c r="CT226" s="103"/>
      <c r="CU226" s="103"/>
      <c r="CV226" s="103"/>
    </row>
    <row r="227" spans="1:100" ht="15.6" customHeight="1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3"/>
      <c r="BO227" s="103"/>
      <c r="BP227" s="103"/>
      <c r="BQ227" s="103"/>
      <c r="BR227" s="103"/>
      <c r="BS227" s="103"/>
      <c r="BT227" s="103"/>
      <c r="BU227" s="103"/>
      <c r="BV227" s="103"/>
      <c r="BW227" s="103"/>
      <c r="BX227" s="103"/>
      <c r="BY227" s="103"/>
      <c r="BZ227" s="103"/>
      <c r="CA227" s="103"/>
      <c r="CB227" s="103"/>
      <c r="CC227" s="103"/>
      <c r="CD227" s="103"/>
      <c r="CE227" s="103"/>
      <c r="CF227" s="103"/>
      <c r="CG227" s="103"/>
      <c r="CH227" s="103"/>
      <c r="CI227" s="103"/>
      <c r="CJ227" s="103"/>
      <c r="CK227" s="103"/>
      <c r="CL227" s="103"/>
      <c r="CM227" s="103"/>
      <c r="CN227" s="103"/>
      <c r="CO227" s="103"/>
      <c r="CP227" s="103"/>
      <c r="CQ227" s="103"/>
      <c r="CR227" s="103"/>
      <c r="CS227" s="103"/>
      <c r="CT227" s="103"/>
      <c r="CU227" s="103"/>
      <c r="CV227" s="103"/>
    </row>
    <row r="228" spans="1:100" ht="15.6" customHeight="1" x14ac:dyDescent="0.2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3"/>
      <c r="BO228" s="103"/>
      <c r="BP228" s="103"/>
      <c r="BQ228" s="103"/>
      <c r="BR228" s="103"/>
      <c r="BS228" s="103"/>
      <c r="BT228" s="103"/>
      <c r="BU228" s="103"/>
      <c r="BV228" s="103"/>
      <c r="BW228" s="103"/>
      <c r="BX228" s="103"/>
      <c r="BY228" s="103"/>
      <c r="BZ228" s="103"/>
      <c r="CA228" s="103"/>
      <c r="CB228" s="103"/>
      <c r="CC228" s="103"/>
      <c r="CD228" s="103"/>
      <c r="CE228" s="103"/>
      <c r="CF228" s="103"/>
      <c r="CG228" s="103"/>
      <c r="CH228" s="103"/>
      <c r="CI228" s="103"/>
      <c r="CJ228" s="103"/>
      <c r="CK228" s="103"/>
      <c r="CL228" s="103"/>
      <c r="CM228" s="103"/>
      <c r="CN228" s="103"/>
      <c r="CO228" s="103"/>
      <c r="CP228" s="103"/>
      <c r="CQ228" s="103"/>
      <c r="CR228" s="103"/>
      <c r="CS228" s="103"/>
      <c r="CT228" s="103"/>
      <c r="CU228" s="103"/>
      <c r="CV228" s="103"/>
    </row>
    <row r="229" spans="1:100" ht="15.6" customHeight="1" x14ac:dyDescent="0.2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3"/>
      <c r="BO229" s="103"/>
      <c r="BP229" s="103"/>
      <c r="BQ229" s="103"/>
      <c r="BR229" s="103"/>
      <c r="BS229" s="103"/>
      <c r="BT229" s="103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3"/>
      <c r="CF229" s="103"/>
      <c r="CG229" s="103"/>
      <c r="CH229" s="103"/>
      <c r="CI229" s="103"/>
      <c r="CJ229" s="103"/>
      <c r="CK229" s="103"/>
      <c r="CL229" s="103"/>
      <c r="CM229" s="103"/>
      <c r="CN229" s="103"/>
      <c r="CO229" s="103"/>
      <c r="CP229" s="103"/>
      <c r="CQ229" s="103"/>
      <c r="CR229" s="103"/>
      <c r="CS229" s="103"/>
      <c r="CT229" s="103"/>
      <c r="CU229" s="103"/>
      <c r="CV229" s="103"/>
    </row>
    <row r="230" spans="1:100" ht="15.6" customHeight="1" x14ac:dyDescent="0.2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3"/>
      <c r="BO230" s="103"/>
      <c r="BP230" s="103"/>
      <c r="BQ230" s="103"/>
      <c r="BR230" s="103"/>
      <c r="BS230" s="103"/>
      <c r="BT230" s="103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3"/>
      <c r="CF230" s="103"/>
      <c r="CG230" s="103"/>
      <c r="CH230" s="103"/>
      <c r="CI230" s="103"/>
      <c r="CJ230" s="103"/>
      <c r="CK230" s="103"/>
      <c r="CL230" s="103"/>
      <c r="CM230" s="103"/>
      <c r="CN230" s="103"/>
      <c r="CO230" s="103"/>
      <c r="CP230" s="103"/>
      <c r="CQ230" s="103"/>
      <c r="CR230" s="103"/>
      <c r="CS230" s="103"/>
      <c r="CT230" s="103"/>
      <c r="CU230" s="103"/>
      <c r="CV230" s="103"/>
    </row>
    <row r="231" spans="1:100" ht="15.6" customHeight="1" x14ac:dyDescent="0.2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3"/>
      <c r="BO231" s="103"/>
      <c r="BP231" s="103"/>
      <c r="BQ231" s="103"/>
      <c r="BR231" s="103"/>
      <c r="BS231" s="103"/>
      <c r="BT231" s="103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3"/>
      <c r="CF231" s="103"/>
      <c r="CG231" s="103"/>
      <c r="CH231" s="103"/>
      <c r="CI231" s="103"/>
      <c r="CJ231" s="103"/>
      <c r="CK231" s="103"/>
      <c r="CL231" s="103"/>
      <c r="CM231" s="103"/>
      <c r="CN231" s="103"/>
      <c r="CO231" s="103"/>
      <c r="CP231" s="103"/>
      <c r="CQ231" s="103"/>
      <c r="CR231" s="103"/>
      <c r="CS231" s="103"/>
      <c r="CT231" s="103"/>
      <c r="CU231" s="103"/>
      <c r="CV231" s="103"/>
    </row>
    <row r="232" spans="1:100" ht="15.6" customHeight="1" x14ac:dyDescent="0.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  <c r="BD232" s="103"/>
      <c r="BE232" s="103"/>
      <c r="BF232" s="103"/>
      <c r="BG232" s="103"/>
      <c r="BH232" s="103"/>
      <c r="BI232" s="103"/>
      <c r="BJ232" s="103"/>
      <c r="BK232" s="103"/>
      <c r="BL232" s="103"/>
      <c r="BM232" s="103"/>
      <c r="BN232" s="103"/>
      <c r="BO232" s="103"/>
      <c r="BP232" s="103"/>
      <c r="BQ232" s="103"/>
      <c r="BR232" s="103"/>
      <c r="BS232" s="103"/>
      <c r="BT232" s="103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3"/>
      <c r="CF232" s="103"/>
      <c r="CG232" s="103"/>
      <c r="CH232" s="103"/>
      <c r="CI232" s="103"/>
      <c r="CJ232" s="103"/>
      <c r="CK232" s="103"/>
      <c r="CL232" s="103"/>
      <c r="CM232" s="103"/>
      <c r="CN232" s="103"/>
      <c r="CO232" s="103"/>
      <c r="CP232" s="103"/>
      <c r="CQ232" s="103"/>
      <c r="CR232" s="103"/>
      <c r="CS232" s="103"/>
      <c r="CT232" s="103"/>
      <c r="CU232" s="103"/>
      <c r="CV232" s="103"/>
    </row>
    <row r="233" spans="1:100" ht="15.6" customHeight="1" x14ac:dyDescent="0.2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  <c r="BD233" s="103"/>
      <c r="BE233" s="103"/>
      <c r="BF233" s="103"/>
      <c r="BG233" s="103"/>
      <c r="BH233" s="103"/>
      <c r="BI233" s="103"/>
      <c r="BJ233" s="103"/>
      <c r="BK233" s="103"/>
      <c r="BL233" s="103"/>
      <c r="BM233" s="103"/>
      <c r="BN233" s="103"/>
      <c r="BO233" s="103"/>
      <c r="BP233" s="103"/>
      <c r="BQ233" s="103"/>
      <c r="BR233" s="103"/>
      <c r="BS233" s="103"/>
      <c r="BT233" s="103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3"/>
      <c r="CF233" s="103"/>
      <c r="CG233" s="103"/>
      <c r="CH233" s="103"/>
      <c r="CI233" s="103"/>
      <c r="CJ233" s="103"/>
      <c r="CK233" s="103"/>
      <c r="CL233" s="103"/>
      <c r="CM233" s="103"/>
      <c r="CN233" s="103"/>
      <c r="CO233" s="103"/>
      <c r="CP233" s="103"/>
      <c r="CQ233" s="103"/>
      <c r="CR233" s="103"/>
      <c r="CS233" s="103"/>
      <c r="CT233" s="103"/>
      <c r="CU233" s="103"/>
      <c r="CV233" s="103"/>
    </row>
    <row r="234" spans="1:100" ht="15.6" customHeight="1" x14ac:dyDescent="0.2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3"/>
      <c r="BO234" s="103"/>
      <c r="BP234" s="103"/>
      <c r="BQ234" s="103"/>
      <c r="BR234" s="103"/>
      <c r="BS234" s="103"/>
      <c r="BT234" s="103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3"/>
      <c r="CF234" s="103"/>
      <c r="CG234" s="103"/>
      <c r="CH234" s="103"/>
      <c r="CI234" s="103"/>
      <c r="CJ234" s="103"/>
      <c r="CK234" s="103"/>
      <c r="CL234" s="103"/>
      <c r="CM234" s="103"/>
      <c r="CN234" s="103"/>
      <c r="CO234" s="103"/>
      <c r="CP234" s="103"/>
      <c r="CQ234" s="103"/>
      <c r="CR234" s="103"/>
      <c r="CS234" s="103"/>
      <c r="CT234" s="103"/>
      <c r="CU234" s="103"/>
      <c r="CV234" s="103"/>
    </row>
    <row r="235" spans="1:100" ht="15.6" customHeight="1" x14ac:dyDescent="0.2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3"/>
      <c r="BO235" s="103"/>
      <c r="BP235" s="103"/>
      <c r="BQ235" s="103"/>
      <c r="BR235" s="103"/>
      <c r="BS235" s="103"/>
      <c r="BT235" s="103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3"/>
      <c r="CF235" s="103"/>
      <c r="CG235" s="103"/>
      <c r="CH235" s="103"/>
      <c r="CI235" s="103"/>
      <c r="CJ235" s="103"/>
      <c r="CK235" s="103"/>
      <c r="CL235" s="103"/>
      <c r="CM235" s="103"/>
      <c r="CN235" s="103"/>
      <c r="CO235" s="103"/>
      <c r="CP235" s="103"/>
      <c r="CQ235" s="103"/>
      <c r="CR235" s="103"/>
      <c r="CS235" s="103"/>
      <c r="CT235" s="103"/>
      <c r="CU235" s="103"/>
      <c r="CV235" s="103"/>
    </row>
    <row r="236" spans="1:100" ht="15.6" customHeight="1" x14ac:dyDescent="0.2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3"/>
      <c r="BO236" s="103"/>
      <c r="BP236" s="103"/>
      <c r="BQ236" s="103"/>
      <c r="BR236" s="103"/>
      <c r="BS236" s="103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3"/>
      <c r="CF236" s="103"/>
      <c r="CG236" s="103"/>
      <c r="CH236" s="103"/>
      <c r="CI236" s="103"/>
      <c r="CJ236" s="103"/>
      <c r="CK236" s="103"/>
      <c r="CL236" s="103"/>
      <c r="CM236" s="103"/>
      <c r="CN236" s="103"/>
      <c r="CO236" s="103"/>
      <c r="CP236" s="103"/>
      <c r="CQ236" s="103"/>
      <c r="CR236" s="103"/>
      <c r="CS236" s="103"/>
      <c r="CT236" s="103"/>
      <c r="CU236" s="103"/>
      <c r="CV236" s="103"/>
    </row>
    <row r="237" spans="1:100" ht="15.6" customHeight="1" x14ac:dyDescent="0.2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3"/>
      <c r="BO237" s="103"/>
      <c r="BP237" s="103"/>
      <c r="BQ237" s="103"/>
      <c r="BR237" s="103"/>
      <c r="BS237" s="103"/>
      <c r="BT237" s="103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3"/>
      <c r="CF237" s="103"/>
      <c r="CG237" s="103"/>
      <c r="CH237" s="103"/>
      <c r="CI237" s="103"/>
      <c r="CJ237" s="103"/>
      <c r="CK237" s="103"/>
      <c r="CL237" s="103"/>
      <c r="CM237" s="103"/>
      <c r="CN237" s="103"/>
      <c r="CO237" s="103"/>
      <c r="CP237" s="103"/>
      <c r="CQ237" s="103"/>
      <c r="CR237" s="103"/>
      <c r="CS237" s="103"/>
      <c r="CT237" s="103"/>
      <c r="CU237" s="103"/>
      <c r="CV237" s="103"/>
    </row>
    <row r="238" spans="1:100" ht="15.6" customHeight="1" x14ac:dyDescent="0.2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3"/>
      <c r="BO238" s="103"/>
      <c r="BP238" s="103"/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3"/>
      <c r="CF238" s="103"/>
      <c r="CG238" s="103"/>
      <c r="CH238" s="103"/>
      <c r="CI238" s="103"/>
      <c r="CJ238" s="103"/>
      <c r="CK238" s="103"/>
      <c r="CL238" s="103"/>
      <c r="CM238" s="103"/>
      <c r="CN238" s="103"/>
      <c r="CO238" s="103"/>
      <c r="CP238" s="103"/>
      <c r="CQ238" s="103"/>
      <c r="CR238" s="103"/>
      <c r="CS238" s="103"/>
      <c r="CT238" s="103"/>
      <c r="CU238" s="103"/>
      <c r="CV238" s="103"/>
    </row>
    <row r="239" spans="1:100" ht="15.6" customHeight="1" x14ac:dyDescent="0.2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3"/>
      <c r="BO239" s="103"/>
      <c r="BP239" s="103"/>
      <c r="BQ239" s="103"/>
      <c r="BR239" s="103"/>
      <c r="BS239" s="103"/>
      <c r="BT239" s="103"/>
      <c r="BU239" s="103"/>
      <c r="BV239" s="103"/>
      <c r="BW239" s="103"/>
      <c r="BX239" s="103"/>
      <c r="BY239" s="103"/>
      <c r="BZ239" s="103"/>
      <c r="CA239" s="103"/>
      <c r="CB239" s="103"/>
      <c r="CC239" s="103"/>
      <c r="CD239" s="103"/>
      <c r="CE239" s="103"/>
      <c r="CF239" s="103"/>
      <c r="CG239" s="103"/>
      <c r="CH239" s="103"/>
      <c r="CI239" s="103"/>
      <c r="CJ239" s="103"/>
      <c r="CK239" s="103"/>
      <c r="CL239" s="103"/>
      <c r="CM239" s="103"/>
      <c r="CN239" s="103"/>
      <c r="CO239" s="103"/>
      <c r="CP239" s="103"/>
      <c r="CQ239" s="103"/>
      <c r="CR239" s="103"/>
      <c r="CS239" s="103"/>
      <c r="CT239" s="103"/>
      <c r="CU239" s="103"/>
      <c r="CV239" s="103"/>
    </row>
    <row r="240" spans="1:100" ht="15.6" customHeight="1" x14ac:dyDescent="0.2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3"/>
      <c r="BO240" s="103"/>
      <c r="BP240" s="103"/>
      <c r="BQ240" s="103"/>
      <c r="BR240" s="103"/>
      <c r="BS240" s="103"/>
      <c r="BT240" s="103"/>
      <c r="BU240" s="103"/>
      <c r="BV240" s="103"/>
      <c r="BW240" s="103"/>
      <c r="BX240" s="103"/>
      <c r="BY240" s="103"/>
      <c r="BZ240" s="103"/>
      <c r="CA240" s="103"/>
      <c r="CB240" s="103"/>
      <c r="CC240" s="103"/>
      <c r="CD240" s="103"/>
      <c r="CE240" s="103"/>
      <c r="CF240" s="103"/>
      <c r="CG240" s="103"/>
      <c r="CH240" s="103"/>
      <c r="CI240" s="103"/>
      <c r="CJ240" s="103"/>
      <c r="CK240" s="103"/>
      <c r="CL240" s="103"/>
      <c r="CM240" s="103"/>
      <c r="CN240" s="103"/>
      <c r="CO240" s="103"/>
      <c r="CP240" s="103"/>
      <c r="CQ240" s="103"/>
      <c r="CR240" s="103"/>
      <c r="CS240" s="103"/>
      <c r="CT240" s="103"/>
      <c r="CU240" s="103"/>
      <c r="CV240" s="103"/>
    </row>
    <row r="241" spans="1:100" ht="15.6" customHeight="1" x14ac:dyDescent="0.2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3"/>
      <c r="CF241" s="103"/>
      <c r="CG241" s="103"/>
      <c r="CH241" s="103"/>
      <c r="CI241" s="103"/>
      <c r="CJ241" s="103"/>
      <c r="CK241" s="103"/>
      <c r="CL241" s="103"/>
      <c r="CM241" s="103"/>
      <c r="CN241" s="103"/>
      <c r="CO241" s="103"/>
      <c r="CP241" s="103"/>
      <c r="CQ241" s="103"/>
      <c r="CR241" s="103"/>
      <c r="CS241" s="103"/>
      <c r="CT241" s="103"/>
      <c r="CU241" s="103"/>
      <c r="CV241" s="103"/>
    </row>
    <row r="242" spans="1:100" ht="15.6" customHeight="1" x14ac:dyDescent="0.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3"/>
      <c r="BO242" s="103"/>
      <c r="BP242" s="103"/>
      <c r="BQ242" s="103"/>
      <c r="BR242" s="103"/>
      <c r="BS242" s="103"/>
      <c r="BT242" s="103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3"/>
      <c r="CF242" s="103"/>
      <c r="CG242" s="103"/>
      <c r="CH242" s="103"/>
      <c r="CI242" s="103"/>
      <c r="CJ242" s="103"/>
      <c r="CK242" s="103"/>
      <c r="CL242" s="103"/>
      <c r="CM242" s="103"/>
      <c r="CN242" s="103"/>
      <c r="CO242" s="103"/>
      <c r="CP242" s="103"/>
      <c r="CQ242" s="103"/>
      <c r="CR242" s="103"/>
      <c r="CS242" s="103"/>
      <c r="CT242" s="103"/>
      <c r="CU242" s="103"/>
      <c r="CV242" s="103"/>
    </row>
    <row r="243" spans="1:100" ht="15.6" customHeight="1" x14ac:dyDescent="0.2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3"/>
      <c r="BQ243" s="103"/>
      <c r="BR243" s="103"/>
      <c r="BS243" s="103"/>
      <c r="BT243" s="103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3"/>
      <c r="CF243" s="103"/>
      <c r="CG243" s="103"/>
      <c r="CH243" s="103"/>
      <c r="CI243" s="103"/>
      <c r="CJ243" s="103"/>
      <c r="CK243" s="103"/>
      <c r="CL243" s="103"/>
      <c r="CM243" s="103"/>
      <c r="CN243" s="103"/>
      <c r="CO243" s="103"/>
      <c r="CP243" s="103"/>
      <c r="CQ243" s="103"/>
      <c r="CR243" s="103"/>
      <c r="CS243" s="103"/>
      <c r="CT243" s="103"/>
      <c r="CU243" s="103"/>
      <c r="CV243" s="103"/>
    </row>
    <row r="244" spans="1:100" ht="15.6" customHeight="1" x14ac:dyDescent="0.2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3"/>
      <c r="BO244" s="103"/>
      <c r="BP244" s="103"/>
      <c r="BQ244" s="103"/>
      <c r="BR244" s="103"/>
      <c r="BS244" s="103"/>
      <c r="BT244" s="103"/>
      <c r="BU244" s="103"/>
      <c r="BV244" s="103"/>
      <c r="BW244" s="103"/>
      <c r="BX244" s="103"/>
      <c r="BY244" s="103"/>
      <c r="BZ244" s="103"/>
      <c r="CA244" s="103"/>
      <c r="CB244" s="103"/>
      <c r="CC244" s="103"/>
      <c r="CD244" s="103"/>
      <c r="CE244" s="103"/>
      <c r="CF244" s="103"/>
      <c r="CG244" s="103"/>
      <c r="CH244" s="103"/>
      <c r="CI244" s="103"/>
      <c r="CJ244" s="103"/>
      <c r="CK244" s="103"/>
      <c r="CL244" s="103"/>
      <c r="CM244" s="103"/>
      <c r="CN244" s="103"/>
      <c r="CO244" s="103"/>
      <c r="CP244" s="103"/>
      <c r="CQ244" s="103"/>
      <c r="CR244" s="103"/>
      <c r="CS244" s="103"/>
      <c r="CT244" s="103"/>
      <c r="CU244" s="103"/>
      <c r="CV244" s="103"/>
    </row>
    <row r="245" spans="1:100" ht="15.6" customHeight="1" x14ac:dyDescent="0.2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3"/>
      <c r="BO245" s="103"/>
      <c r="BP245" s="103"/>
      <c r="BQ245" s="103"/>
      <c r="BR245" s="103"/>
      <c r="BS245" s="103"/>
      <c r="BT245" s="103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3"/>
      <c r="CF245" s="103"/>
      <c r="CG245" s="103"/>
      <c r="CH245" s="103"/>
      <c r="CI245" s="103"/>
      <c r="CJ245" s="103"/>
      <c r="CK245" s="103"/>
      <c r="CL245" s="103"/>
      <c r="CM245" s="103"/>
      <c r="CN245" s="103"/>
      <c r="CO245" s="103"/>
      <c r="CP245" s="103"/>
      <c r="CQ245" s="103"/>
      <c r="CR245" s="103"/>
      <c r="CS245" s="103"/>
      <c r="CT245" s="103"/>
      <c r="CU245" s="103"/>
      <c r="CV245" s="103"/>
    </row>
    <row r="246" spans="1:100" ht="15.6" customHeight="1" x14ac:dyDescent="0.2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3"/>
      <c r="BO246" s="103"/>
      <c r="BP246" s="103"/>
      <c r="BQ246" s="103"/>
      <c r="BR246" s="103"/>
      <c r="BS246" s="103"/>
      <c r="BT246" s="103"/>
      <c r="BU246" s="103"/>
      <c r="BV246" s="103"/>
      <c r="BW246" s="103"/>
      <c r="BX246" s="103"/>
      <c r="BY246" s="103"/>
      <c r="BZ246" s="103"/>
      <c r="CA246" s="103"/>
      <c r="CB246" s="103"/>
      <c r="CC246" s="103"/>
      <c r="CD246" s="103"/>
      <c r="CE246" s="103"/>
      <c r="CF246" s="103"/>
      <c r="CG246" s="103"/>
      <c r="CH246" s="103"/>
      <c r="CI246" s="103"/>
      <c r="CJ246" s="103"/>
      <c r="CK246" s="103"/>
      <c r="CL246" s="103"/>
      <c r="CM246" s="103"/>
      <c r="CN246" s="103"/>
      <c r="CO246" s="103"/>
      <c r="CP246" s="103"/>
      <c r="CQ246" s="103"/>
      <c r="CR246" s="103"/>
      <c r="CS246" s="103"/>
      <c r="CT246" s="103"/>
      <c r="CU246" s="103"/>
      <c r="CV246" s="103"/>
    </row>
    <row r="247" spans="1:100" ht="15.6" customHeight="1" x14ac:dyDescent="0.2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3"/>
      <c r="BO247" s="103"/>
      <c r="BP247" s="103"/>
      <c r="BQ247" s="103"/>
      <c r="BR247" s="103"/>
      <c r="BS247" s="103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3"/>
      <c r="CF247" s="103"/>
      <c r="CG247" s="103"/>
      <c r="CH247" s="103"/>
      <c r="CI247" s="103"/>
      <c r="CJ247" s="103"/>
      <c r="CK247" s="103"/>
      <c r="CL247" s="103"/>
      <c r="CM247" s="103"/>
      <c r="CN247" s="103"/>
      <c r="CO247" s="103"/>
      <c r="CP247" s="103"/>
      <c r="CQ247" s="103"/>
      <c r="CR247" s="103"/>
      <c r="CS247" s="103"/>
      <c r="CT247" s="103"/>
      <c r="CU247" s="103"/>
      <c r="CV247" s="103"/>
    </row>
    <row r="248" spans="1:100" ht="15.6" customHeight="1" x14ac:dyDescent="0.2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3"/>
      <c r="BO248" s="103"/>
      <c r="BP248" s="103"/>
      <c r="BQ248" s="103"/>
      <c r="BR248" s="103"/>
      <c r="BS248" s="103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3"/>
      <c r="CF248" s="103"/>
      <c r="CG248" s="103"/>
      <c r="CH248" s="103"/>
      <c r="CI248" s="103"/>
      <c r="CJ248" s="103"/>
      <c r="CK248" s="103"/>
      <c r="CL248" s="103"/>
      <c r="CM248" s="103"/>
      <c r="CN248" s="103"/>
      <c r="CO248" s="103"/>
      <c r="CP248" s="103"/>
      <c r="CQ248" s="103"/>
      <c r="CR248" s="103"/>
      <c r="CS248" s="103"/>
      <c r="CT248" s="103"/>
      <c r="CU248" s="103"/>
      <c r="CV248" s="103"/>
    </row>
    <row r="249" spans="1:100" ht="15.6" customHeight="1" x14ac:dyDescent="0.2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  <c r="BD249" s="103"/>
      <c r="BE249" s="103"/>
      <c r="BF249" s="103"/>
      <c r="BG249" s="103"/>
      <c r="BH249" s="103"/>
      <c r="BI249" s="103"/>
      <c r="BJ249" s="103"/>
      <c r="BK249" s="103"/>
      <c r="BL249" s="103"/>
      <c r="BM249" s="103"/>
      <c r="BN249" s="103"/>
      <c r="BO249" s="103"/>
      <c r="BP249" s="103"/>
      <c r="BQ249" s="103"/>
      <c r="BR249" s="103"/>
      <c r="BS249" s="103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3"/>
      <c r="CF249" s="103"/>
      <c r="CG249" s="103"/>
      <c r="CH249" s="103"/>
      <c r="CI249" s="103"/>
      <c r="CJ249" s="103"/>
      <c r="CK249" s="103"/>
      <c r="CL249" s="103"/>
      <c r="CM249" s="103"/>
      <c r="CN249" s="103"/>
      <c r="CO249" s="103"/>
      <c r="CP249" s="103"/>
      <c r="CQ249" s="103"/>
      <c r="CR249" s="103"/>
      <c r="CS249" s="103"/>
      <c r="CT249" s="103"/>
      <c r="CU249" s="103"/>
      <c r="CV249" s="103"/>
    </row>
    <row r="250" spans="1:100" ht="15.6" customHeight="1" x14ac:dyDescent="0.2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3"/>
      <c r="BO250" s="103"/>
      <c r="BP250" s="103"/>
      <c r="BQ250" s="103"/>
      <c r="BR250" s="103"/>
      <c r="BS250" s="103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3"/>
      <c r="CF250" s="103"/>
      <c r="CG250" s="103"/>
      <c r="CH250" s="103"/>
      <c r="CI250" s="103"/>
      <c r="CJ250" s="103"/>
      <c r="CK250" s="103"/>
      <c r="CL250" s="103"/>
      <c r="CM250" s="103"/>
      <c r="CN250" s="103"/>
      <c r="CO250" s="103"/>
      <c r="CP250" s="103"/>
      <c r="CQ250" s="103"/>
      <c r="CR250" s="103"/>
      <c r="CS250" s="103"/>
      <c r="CT250" s="103"/>
      <c r="CU250" s="103"/>
      <c r="CV250" s="103"/>
    </row>
    <row r="251" spans="1:100" ht="15.6" customHeight="1" x14ac:dyDescent="0.2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  <c r="BD251" s="103"/>
      <c r="BE251" s="103"/>
      <c r="BF251" s="103"/>
      <c r="BG251" s="103"/>
      <c r="BH251" s="103"/>
      <c r="BI251" s="103"/>
      <c r="BJ251" s="103"/>
      <c r="BK251" s="103"/>
      <c r="BL251" s="103"/>
      <c r="BM251" s="103"/>
      <c r="BN251" s="103"/>
      <c r="BO251" s="103"/>
      <c r="BP251" s="103"/>
      <c r="BQ251" s="103"/>
      <c r="BR251" s="103"/>
      <c r="BS251" s="103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3"/>
      <c r="CF251" s="103"/>
      <c r="CG251" s="103"/>
      <c r="CH251" s="103"/>
      <c r="CI251" s="103"/>
      <c r="CJ251" s="103"/>
      <c r="CK251" s="103"/>
      <c r="CL251" s="103"/>
      <c r="CM251" s="103"/>
      <c r="CN251" s="103"/>
      <c r="CO251" s="103"/>
      <c r="CP251" s="103"/>
      <c r="CQ251" s="103"/>
      <c r="CR251" s="103"/>
      <c r="CS251" s="103"/>
      <c r="CT251" s="103"/>
      <c r="CU251" s="103"/>
      <c r="CV251" s="103"/>
    </row>
    <row r="252" spans="1:100" ht="15.6" customHeight="1" x14ac:dyDescent="0.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  <c r="BD252" s="103"/>
      <c r="BE252" s="103"/>
      <c r="BF252" s="103"/>
      <c r="BG252" s="103"/>
      <c r="BH252" s="103"/>
      <c r="BI252" s="103"/>
      <c r="BJ252" s="103"/>
      <c r="BK252" s="103"/>
      <c r="BL252" s="103"/>
      <c r="BM252" s="103"/>
      <c r="BN252" s="103"/>
      <c r="BO252" s="103"/>
      <c r="BP252" s="103"/>
      <c r="BQ252" s="103"/>
      <c r="BR252" s="103"/>
      <c r="BS252" s="103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3"/>
      <c r="CF252" s="103"/>
      <c r="CG252" s="103"/>
      <c r="CH252" s="103"/>
      <c r="CI252" s="103"/>
      <c r="CJ252" s="103"/>
      <c r="CK252" s="103"/>
      <c r="CL252" s="103"/>
      <c r="CM252" s="103"/>
      <c r="CN252" s="103"/>
      <c r="CO252" s="103"/>
      <c r="CP252" s="103"/>
      <c r="CQ252" s="103"/>
      <c r="CR252" s="103"/>
      <c r="CS252" s="103"/>
      <c r="CT252" s="103"/>
      <c r="CU252" s="103"/>
      <c r="CV252" s="103"/>
    </row>
    <row r="253" spans="1:100" ht="15.6" customHeight="1" x14ac:dyDescent="0.2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  <c r="BD253" s="103"/>
      <c r="BE253" s="103"/>
      <c r="BF253" s="103"/>
      <c r="BG253" s="103"/>
      <c r="BH253" s="103"/>
      <c r="BI253" s="103"/>
      <c r="BJ253" s="103"/>
      <c r="BK253" s="103"/>
      <c r="BL253" s="103"/>
      <c r="BM253" s="103"/>
      <c r="BN253" s="103"/>
      <c r="BO253" s="103"/>
      <c r="BP253" s="103"/>
      <c r="BQ253" s="103"/>
      <c r="BR253" s="103"/>
      <c r="BS253" s="103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3"/>
      <c r="CF253" s="103"/>
      <c r="CG253" s="103"/>
      <c r="CH253" s="103"/>
      <c r="CI253" s="103"/>
      <c r="CJ253" s="103"/>
      <c r="CK253" s="103"/>
      <c r="CL253" s="103"/>
      <c r="CM253" s="103"/>
      <c r="CN253" s="103"/>
      <c r="CO253" s="103"/>
      <c r="CP253" s="103"/>
      <c r="CQ253" s="103"/>
      <c r="CR253" s="103"/>
      <c r="CS253" s="103"/>
      <c r="CT253" s="103"/>
      <c r="CU253" s="103"/>
      <c r="CV253" s="103"/>
    </row>
    <row r="254" spans="1:100" ht="15.6" customHeight="1" x14ac:dyDescent="0.2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  <c r="BS254" s="10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3"/>
      <c r="CF254" s="103"/>
      <c r="CG254" s="103"/>
      <c r="CH254" s="103"/>
      <c r="CI254" s="103"/>
      <c r="CJ254" s="103"/>
      <c r="CK254" s="103"/>
      <c r="CL254" s="103"/>
      <c r="CM254" s="103"/>
      <c r="CN254" s="103"/>
      <c r="CO254" s="103"/>
      <c r="CP254" s="103"/>
      <c r="CQ254" s="103"/>
      <c r="CR254" s="103"/>
      <c r="CS254" s="103"/>
      <c r="CT254" s="103"/>
      <c r="CU254" s="103"/>
      <c r="CV254" s="103"/>
    </row>
    <row r="255" spans="1:100" ht="15.6" customHeight="1" x14ac:dyDescent="0.2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  <c r="BD255" s="103"/>
      <c r="BE255" s="103"/>
      <c r="BF255" s="103"/>
      <c r="BG255" s="103"/>
      <c r="BH255" s="103"/>
      <c r="BI255" s="103"/>
      <c r="BJ255" s="103"/>
      <c r="BK255" s="103"/>
      <c r="BL255" s="103"/>
      <c r="BM255" s="103"/>
      <c r="BN255" s="103"/>
      <c r="BO255" s="103"/>
      <c r="BP255" s="103"/>
      <c r="BQ255" s="103"/>
      <c r="BR255" s="103"/>
      <c r="BS255" s="103"/>
      <c r="BT255" s="103"/>
      <c r="BU255" s="103"/>
      <c r="BV255" s="103"/>
      <c r="BW255" s="103"/>
      <c r="BX255" s="103"/>
      <c r="BY255" s="103"/>
      <c r="BZ255" s="103"/>
      <c r="CA255" s="103"/>
      <c r="CB255" s="103"/>
      <c r="CC255" s="103"/>
      <c r="CD255" s="103"/>
      <c r="CE255" s="103"/>
      <c r="CF255" s="103"/>
      <c r="CG255" s="103"/>
      <c r="CH255" s="103"/>
      <c r="CI255" s="103"/>
      <c r="CJ255" s="103"/>
      <c r="CK255" s="103"/>
      <c r="CL255" s="103"/>
      <c r="CM255" s="103"/>
      <c r="CN255" s="103"/>
      <c r="CO255" s="103"/>
      <c r="CP255" s="103"/>
      <c r="CQ255" s="103"/>
      <c r="CR255" s="103"/>
      <c r="CS255" s="103"/>
      <c r="CT255" s="103"/>
      <c r="CU255" s="103"/>
      <c r="CV255" s="103"/>
    </row>
    <row r="256" spans="1:100" ht="15.6" customHeight="1" x14ac:dyDescent="0.2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3"/>
      <c r="BO256" s="103"/>
      <c r="BP256" s="103"/>
      <c r="BQ256" s="103"/>
      <c r="BR256" s="103"/>
      <c r="BS256" s="103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3"/>
      <c r="CF256" s="103"/>
      <c r="CG256" s="103"/>
      <c r="CH256" s="103"/>
      <c r="CI256" s="103"/>
      <c r="CJ256" s="103"/>
      <c r="CK256" s="103"/>
      <c r="CL256" s="103"/>
      <c r="CM256" s="103"/>
      <c r="CN256" s="103"/>
      <c r="CO256" s="103"/>
      <c r="CP256" s="103"/>
      <c r="CQ256" s="103"/>
      <c r="CR256" s="103"/>
      <c r="CS256" s="103"/>
      <c r="CT256" s="103"/>
      <c r="CU256" s="103"/>
      <c r="CV256" s="103"/>
    </row>
    <row r="257" spans="1:100" ht="15.6" customHeight="1" x14ac:dyDescent="0.2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3"/>
      <c r="BO257" s="103"/>
      <c r="BP257" s="103"/>
      <c r="BQ257" s="103"/>
      <c r="BR257" s="103"/>
      <c r="BS257" s="10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3"/>
      <c r="CF257" s="103"/>
      <c r="CG257" s="103"/>
      <c r="CH257" s="103"/>
      <c r="CI257" s="103"/>
      <c r="CJ257" s="103"/>
      <c r="CK257" s="103"/>
      <c r="CL257" s="103"/>
      <c r="CM257" s="103"/>
      <c r="CN257" s="103"/>
      <c r="CO257" s="103"/>
      <c r="CP257" s="103"/>
      <c r="CQ257" s="103"/>
      <c r="CR257" s="103"/>
      <c r="CS257" s="103"/>
      <c r="CT257" s="103"/>
      <c r="CU257" s="103"/>
      <c r="CV257" s="103"/>
    </row>
    <row r="258" spans="1:100" ht="15.6" customHeight="1" x14ac:dyDescent="0.2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3"/>
      <c r="BO258" s="103"/>
      <c r="BP258" s="103"/>
      <c r="BQ258" s="103"/>
      <c r="BR258" s="103"/>
      <c r="BS258" s="103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3"/>
      <c r="CF258" s="103"/>
      <c r="CG258" s="103"/>
      <c r="CH258" s="103"/>
      <c r="CI258" s="103"/>
      <c r="CJ258" s="103"/>
      <c r="CK258" s="103"/>
      <c r="CL258" s="103"/>
      <c r="CM258" s="103"/>
      <c r="CN258" s="103"/>
      <c r="CO258" s="103"/>
      <c r="CP258" s="103"/>
      <c r="CQ258" s="103"/>
      <c r="CR258" s="103"/>
      <c r="CS258" s="103"/>
      <c r="CT258" s="103"/>
      <c r="CU258" s="103"/>
      <c r="CV258" s="103"/>
    </row>
    <row r="259" spans="1:100" ht="15.6" customHeight="1" x14ac:dyDescent="0.2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3"/>
      <c r="BO259" s="103"/>
      <c r="BP259" s="103"/>
      <c r="BQ259" s="103"/>
      <c r="BR259" s="103"/>
      <c r="BS259" s="103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3"/>
      <c r="CF259" s="103"/>
      <c r="CG259" s="103"/>
      <c r="CH259" s="103"/>
      <c r="CI259" s="103"/>
      <c r="CJ259" s="103"/>
      <c r="CK259" s="103"/>
      <c r="CL259" s="103"/>
      <c r="CM259" s="103"/>
      <c r="CN259" s="103"/>
      <c r="CO259" s="103"/>
      <c r="CP259" s="103"/>
      <c r="CQ259" s="103"/>
      <c r="CR259" s="103"/>
      <c r="CS259" s="103"/>
      <c r="CT259" s="103"/>
      <c r="CU259" s="103"/>
      <c r="CV259" s="103"/>
    </row>
    <row r="260" spans="1:100" ht="15.6" customHeight="1" x14ac:dyDescent="0.2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/>
      <c r="BO260" s="103"/>
      <c r="BP260" s="103"/>
      <c r="BQ260" s="103"/>
      <c r="BR260" s="103"/>
      <c r="BS260" s="103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3"/>
      <c r="CF260" s="103"/>
      <c r="CG260" s="103"/>
      <c r="CH260" s="103"/>
      <c r="CI260" s="103"/>
      <c r="CJ260" s="103"/>
      <c r="CK260" s="103"/>
      <c r="CL260" s="103"/>
      <c r="CM260" s="103"/>
      <c r="CN260" s="103"/>
      <c r="CO260" s="103"/>
      <c r="CP260" s="103"/>
      <c r="CQ260" s="103"/>
      <c r="CR260" s="103"/>
      <c r="CS260" s="103"/>
      <c r="CT260" s="103"/>
      <c r="CU260" s="103"/>
      <c r="CV260" s="103"/>
    </row>
    <row r="261" spans="1:100" ht="15.6" customHeight="1" x14ac:dyDescent="0.2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3"/>
      <c r="BO261" s="103"/>
      <c r="BP261" s="103"/>
      <c r="BQ261" s="103"/>
      <c r="BR261" s="103"/>
      <c r="BS261" s="103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3"/>
      <c r="CF261" s="103"/>
      <c r="CG261" s="103"/>
      <c r="CH261" s="103"/>
      <c r="CI261" s="103"/>
      <c r="CJ261" s="103"/>
      <c r="CK261" s="103"/>
      <c r="CL261" s="103"/>
      <c r="CM261" s="103"/>
      <c r="CN261" s="103"/>
      <c r="CO261" s="103"/>
      <c r="CP261" s="103"/>
      <c r="CQ261" s="103"/>
      <c r="CR261" s="103"/>
      <c r="CS261" s="103"/>
      <c r="CT261" s="103"/>
      <c r="CU261" s="103"/>
      <c r="CV261" s="103"/>
    </row>
    <row r="262" spans="1:100" ht="15.6" customHeight="1" x14ac:dyDescent="0.2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3"/>
      <c r="BO262" s="103"/>
      <c r="BP262" s="103"/>
      <c r="BQ262" s="103"/>
      <c r="BR262" s="103"/>
      <c r="BS262" s="103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3"/>
      <c r="CF262" s="103"/>
      <c r="CG262" s="103"/>
      <c r="CH262" s="103"/>
      <c r="CI262" s="103"/>
      <c r="CJ262" s="103"/>
      <c r="CK262" s="103"/>
      <c r="CL262" s="103"/>
      <c r="CM262" s="103"/>
      <c r="CN262" s="103"/>
      <c r="CO262" s="103"/>
      <c r="CP262" s="103"/>
      <c r="CQ262" s="103"/>
      <c r="CR262" s="103"/>
      <c r="CS262" s="103"/>
      <c r="CT262" s="103"/>
      <c r="CU262" s="103"/>
      <c r="CV262" s="103"/>
    </row>
    <row r="263" spans="1:100" ht="15.6" customHeight="1" x14ac:dyDescent="0.2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3"/>
      <c r="BO263" s="103"/>
      <c r="BP263" s="103"/>
      <c r="BQ263" s="103"/>
      <c r="BR263" s="103"/>
      <c r="BS263" s="103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3"/>
      <c r="CF263" s="103"/>
      <c r="CG263" s="103"/>
      <c r="CH263" s="103"/>
      <c r="CI263" s="103"/>
      <c r="CJ263" s="103"/>
      <c r="CK263" s="103"/>
      <c r="CL263" s="103"/>
      <c r="CM263" s="103"/>
      <c r="CN263" s="103"/>
      <c r="CO263" s="103"/>
      <c r="CP263" s="103"/>
      <c r="CQ263" s="103"/>
      <c r="CR263" s="103"/>
      <c r="CS263" s="103"/>
      <c r="CT263" s="103"/>
      <c r="CU263" s="103"/>
      <c r="CV263" s="103"/>
    </row>
    <row r="264" spans="1:100" ht="15.6" customHeight="1" x14ac:dyDescent="0.2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3"/>
      <c r="BO264" s="103"/>
      <c r="BP264" s="103"/>
      <c r="BQ264" s="103"/>
      <c r="BR264" s="103"/>
      <c r="BS264" s="10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3"/>
      <c r="CF264" s="103"/>
      <c r="CG264" s="103"/>
      <c r="CH264" s="103"/>
      <c r="CI264" s="103"/>
      <c r="CJ264" s="103"/>
      <c r="CK264" s="103"/>
      <c r="CL264" s="103"/>
      <c r="CM264" s="103"/>
      <c r="CN264" s="103"/>
      <c r="CO264" s="103"/>
      <c r="CP264" s="103"/>
      <c r="CQ264" s="103"/>
      <c r="CR264" s="103"/>
      <c r="CS264" s="103"/>
      <c r="CT264" s="103"/>
      <c r="CU264" s="103"/>
      <c r="CV264" s="103"/>
    </row>
    <row r="265" spans="1:100" ht="15.6" customHeight="1" x14ac:dyDescent="0.2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3"/>
      <c r="BO265" s="103"/>
      <c r="BP265" s="103"/>
      <c r="BQ265" s="103"/>
      <c r="BR265" s="103"/>
      <c r="BS265" s="103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3"/>
      <c r="CF265" s="103"/>
      <c r="CG265" s="103"/>
      <c r="CH265" s="103"/>
      <c r="CI265" s="103"/>
      <c r="CJ265" s="103"/>
      <c r="CK265" s="103"/>
      <c r="CL265" s="103"/>
      <c r="CM265" s="103"/>
      <c r="CN265" s="103"/>
      <c r="CO265" s="103"/>
      <c r="CP265" s="103"/>
      <c r="CQ265" s="103"/>
      <c r="CR265" s="103"/>
      <c r="CS265" s="103"/>
      <c r="CT265" s="103"/>
      <c r="CU265" s="103"/>
      <c r="CV265" s="103"/>
    </row>
    <row r="266" spans="1:100" ht="15.6" customHeight="1" x14ac:dyDescent="0.2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3"/>
      <c r="BQ266" s="103"/>
      <c r="BR266" s="103"/>
      <c r="BS266" s="10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3"/>
      <c r="CF266" s="103"/>
      <c r="CG266" s="103"/>
      <c r="CH266" s="103"/>
      <c r="CI266" s="103"/>
      <c r="CJ266" s="103"/>
      <c r="CK266" s="103"/>
      <c r="CL266" s="103"/>
      <c r="CM266" s="103"/>
      <c r="CN266" s="103"/>
      <c r="CO266" s="103"/>
      <c r="CP266" s="103"/>
      <c r="CQ266" s="103"/>
      <c r="CR266" s="103"/>
      <c r="CS266" s="103"/>
      <c r="CT266" s="103"/>
      <c r="CU266" s="103"/>
      <c r="CV266" s="103"/>
    </row>
    <row r="267" spans="1:100" ht="15.6" customHeight="1" x14ac:dyDescent="0.2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/>
      <c r="BO267" s="103"/>
      <c r="BP267" s="103"/>
      <c r="BQ267" s="103"/>
      <c r="BR267" s="103"/>
      <c r="BS267" s="10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3"/>
      <c r="CF267" s="103"/>
      <c r="CG267" s="103"/>
      <c r="CH267" s="103"/>
      <c r="CI267" s="103"/>
      <c r="CJ267" s="103"/>
      <c r="CK267" s="103"/>
      <c r="CL267" s="103"/>
      <c r="CM267" s="103"/>
      <c r="CN267" s="103"/>
      <c r="CO267" s="103"/>
      <c r="CP267" s="103"/>
      <c r="CQ267" s="103"/>
      <c r="CR267" s="103"/>
      <c r="CS267" s="103"/>
      <c r="CT267" s="103"/>
      <c r="CU267" s="103"/>
      <c r="CV267" s="103"/>
    </row>
    <row r="268" spans="1:100" ht="15.6" customHeight="1" x14ac:dyDescent="0.2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/>
      <c r="BO268" s="103"/>
      <c r="BP268" s="103"/>
      <c r="BQ268" s="103"/>
      <c r="BR268" s="103"/>
      <c r="BS268" s="10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3"/>
      <c r="CF268" s="103"/>
      <c r="CG268" s="103"/>
      <c r="CH268" s="103"/>
      <c r="CI268" s="103"/>
      <c r="CJ268" s="103"/>
      <c r="CK268" s="103"/>
      <c r="CL268" s="103"/>
      <c r="CM268" s="103"/>
      <c r="CN268" s="103"/>
      <c r="CO268" s="103"/>
      <c r="CP268" s="103"/>
      <c r="CQ268" s="103"/>
      <c r="CR268" s="103"/>
      <c r="CS268" s="103"/>
      <c r="CT268" s="103"/>
      <c r="CU268" s="103"/>
      <c r="CV268" s="103"/>
    </row>
    <row r="269" spans="1:100" ht="15.6" customHeight="1" x14ac:dyDescent="0.2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3"/>
      <c r="BO269" s="103"/>
      <c r="BP269" s="103"/>
      <c r="BQ269" s="103"/>
      <c r="BR269" s="103"/>
      <c r="BS269" s="10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3"/>
      <c r="CF269" s="103"/>
      <c r="CG269" s="103"/>
      <c r="CH269" s="103"/>
      <c r="CI269" s="103"/>
      <c r="CJ269" s="103"/>
      <c r="CK269" s="103"/>
      <c r="CL269" s="103"/>
      <c r="CM269" s="103"/>
      <c r="CN269" s="103"/>
      <c r="CO269" s="103"/>
      <c r="CP269" s="103"/>
      <c r="CQ269" s="103"/>
      <c r="CR269" s="103"/>
      <c r="CS269" s="103"/>
      <c r="CT269" s="103"/>
      <c r="CU269" s="103"/>
      <c r="CV269" s="103"/>
    </row>
    <row r="270" spans="1:100" ht="15.6" customHeight="1" x14ac:dyDescent="0.2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/>
      <c r="BO270" s="103"/>
      <c r="BP270" s="103"/>
      <c r="BQ270" s="103"/>
      <c r="BR270" s="103"/>
      <c r="BS270" s="103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3"/>
      <c r="CF270" s="103"/>
      <c r="CG270" s="103"/>
      <c r="CH270" s="103"/>
      <c r="CI270" s="103"/>
      <c r="CJ270" s="103"/>
      <c r="CK270" s="103"/>
      <c r="CL270" s="103"/>
      <c r="CM270" s="103"/>
      <c r="CN270" s="103"/>
      <c r="CO270" s="103"/>
      <c r="CP270" s="103"/>
      <c r="CQ270" s="103"/>
      <c r="CR270" s="103"/>
      <c r="CS270" s="103"/>
      <c r="CT270" s="103"/>
      <c r="CU270" s="103"/>
      <c r="CV270" s="103"/>
    </row>
    <row r="271" spans="1:100" ht="15.6" customHeight="1" x14ac:dyDescent="0.2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/>
      <c r="BO271" s="103"/>
      <c r="BP271" s="103"/>
      <c r="BQ271" s="103"/>
      <c r="BR271" s="103"/>
      <c r="BS271" s="103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3"/>
      <c r="CF271" s="103"/>
      <c r="CG271" s="103"/>
      <c r="CH271" s="103"/>
      <c r="CI271" s="103"/>
      <c r="CJ271" s="103"/>
      <c r="CK271" s="103"/>
      <c r="CL271" s="103"/>
      <c r="CM271" s="103"/>
      <c r="CN271" s="103"/>
      <c r="CO271" s="103"/>
      <c r="CP271" s="103"/>
      <c r="CQ271" s="103"/>
      <c r="CR271" s="103"/>
      <c r="CS271" s="103"/>
      <c r="CT271" s="103"/>
      <c r="CU271" s="103"/>
      <c r="CV271" s="103"/>
    </row>
    <row r="272" spans="1:100" ht="15.6" customHeight="1" x14ac:dyDescent="0.2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/>
      <c r="BO272" s="103"/>
      <c r="BP272" s="103"/>
      <c r="BQ272" s="103"/>
      <c r="BR272" s="103"/>
      <c r="BS272" s="103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3"/>
      <c r="CF272" s="103"/>
      <c r="CG272" s="103"/>
      <c r="CH272" s="103"/>
      <c r="CI272" s="103"/>
      <c r="CJ272" s="103"/>
      <c r="CK272" s="103"/>
      <c r="CL272" s="103"/>
      <c r="CM272" s="103"/>
      <c r="CN272" s="103"/>
      <c r="CO272" s="103"/>
      <c r="CP272" s="103"/>
      <c r="CQ272" s="103"/>
      <c r="CR272" s="103"/>
      <c r="CS272" s="103"/>
      <c r="CT272" s="103"/>
      <c r="CU272" s="103"/>
      <c r="CV272" s="103"/>
    </row>
    <row r="273" spans="1:100" ht="15.6" customHeight="1" x14ac:dyDescent="0.2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/>
      <c r="BO273" s="103"/>
      <c r="BP273" s="103"/>
      <c r="BQ273" s="103"/>
      <c r="BR273" s="103"/>
      <c r="BS273" s="103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3"/>
      <c r="CF273" s="103"/>
      <c r="CG273" s="103"/>
      <c r="CH273" s="103"/>
      <c r="CI273" s="103"/>
      <c r="CJ273" s="103"/>
      <c r="CK273" s="103"/>
      <c r="CL273" s="103"/>
      <c r="CM273" s="103"/>
      <c r="CN273" s="103"/>
      <c r="CO273" s="103"/>
      <c r="CP273" s="103"/>
      <c r="CQ273" s="103"/>
      <c r="CR273" s="103"/>
      <c r="CS273" s="103"/>
      <c r="CT273" s="103"/>
      <c r="CU273" s="103"/>
      <c r="CV273" s="103"/>
    </row>
    <row r="274" spans="1:100" ht="15.6" customHeight="1" x14ac:dyDescent="0.2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3"/>
      <c r="BO274" s="103"/>
      <c r="BP274" s="103"/>
      <c r="BQ274" s="103"/>
      <c r="BR274" s="103"/>
      <c r="BS274" s="103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3"/>
      <c r="CF274" s="103"/>
      <c r="CG274" s="103"/>
      <c r="CH274" s="103"/>
      <c r="CI274" s="103"/>
      <c r="CJ274" s="103"/>
      <c r="CK274" s="103"/>
      <c r="CL274" s="103"/>
      <c r="CM274" s="103"/>
      <c r="CN274" s="103"/>
      <c r="CO274" s="103"/>
      <c r="CP274" s="103"/>
      <c r="CQ274" s="103"/>
      <c r="CR274" s="103"/>
      <c r="CS274" s="103"/>
      <c r="CT274" s="103"/>
      <c r="CU274" s="103"/>
      <c r="CV274" s="103"/>
    </row>
    <row r="275" spans="1:100" ht="15.6" customHeight="1" x14ac:dyDescent="0.2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/>
      <c r="BO275" s="103"/>
      <c r="BP275" s="103"/>
      <c r="BQ275" s="103"/>
      <c r="BR275" s="103"/>
      <c r="BS275" s="103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3"/>
      <c r="CF275" s="103"/>
      <c r="CG275" s="103"/>
      <c r="CH275" s="103"/>
      <c r="CI275" s="103"/>
      <c r="CJ275" s="103"/>
      <c r="CK275" s="103"/>
      <c r="CL275" s="103"/>
      <c r="CM275" s="103"/>
      <c r="CN275" s="103"/>
      <c r="CO275" s="103"/>
      <c r="CP275" s="103"/>
      <c r="CQ275" s="103"/>
      <c r="CR275" s="103"/>
      <c r="CS275" s="103"/>
      <c r="CT275" s="103"/>
      <c r="CU275" s="103"/>
      <c r="CV275" s="103"/>
    </row>
    <row r="276" spans="1:100" ht="15.6" customHeight="1" x14ac:dyDescent="0.2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  <c r="BD276" s="103"/>
      <c r="BE276" s="103"/>
      <c r="BF276" s="103"/>
      <c r="BG276" s="103"/>
      <c r="BH276" s="103"/>
      <c r="BI276" s="103"/>
      <c r="BJ276" s="103"/>
      <c r="BK276" s="103"/>
      <c r="BL276" s="103"/>
      <c r="BM276" s="103"/>
      <c r="BN276" s="103"/>
      <c r="BO276" s="103"/>
      <c r="BP276" s="103"/>
      <c r="BQ276" s="103"/>
      <c r="BR276" s="103"/>
      <c r="BS276" s="103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3"/>
      <c r="CF276" s="103"/>
      <c r="CG276" s="103"/>
      <c r="CH276" s="103"/>
      <c r="CI276" s="103"/>
      <c r="CJ276" s="103"/>
      <c r="CK276" s="103"/>
      <c r="CL276" s="103"/>
      <c r="CM276" s="103"/>
      <c r="CN276" s="103"/>
      <c r="CO276" s="103"/>
      <c r="CP276" s="103"/>
      <c r="CQ276" s="103"/>
      <c r="CR276" s="103"/>
      <c r="CS276" s="103"/>
      <c r="CT276" s="103"/>
      <c r="CU276" s="103"/>
      <c r="CV276" s="103"/>
    </row>
    <row r="277" spans="1:100" ht="15.6" customHeight="1" x14ac:dyDescent="0.2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3"/>
      <c r="BO277" s="103"/>
      <c r="BP277" s="103"/>
      <c r="BQ277" s="103"/>
      <c r="BR277" s="103"/>
      <c r="BS277" s="103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3"/>
      <c r="CF277" s="103"/>
      <c r="CG277" s="103"/>
      <c r="CH277" s="103"/>
      <c r="CI277" s="103"/>
      <c r="CJ277" s="103"/>
      <c r="CK277" s="103"/>
      <c r="CL277" s="103"/>
      <c r="CM277" s="103"/>
      <c r="CN277" s="103"/>
      <c r="CO277" s="103"/>
      <c r="CP277" s="103"/>
      <c r="CQ277" s="103"/>
      <c r="CR277" s="103"/>
      <c r="CS277" s="103"/>
      <c r="CT277" s="103"/>
      <c r="CU277" s="103"/>
      <c r="CV277" s="103"/>
    </row>
    <row r="278" spans="1:100" ht="15.6" customHeight="1" x14ac:dyDescent="0.2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03"/>
      <c r="BQ278" s="103"/>
      <c r="BR278" s="103"/>
      <c r="BS278" s="103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3"/>
      <c r="CF278" s="103"/>
      <c r="CG278" s="103"/>
      <c r="CH278" s="103"/>
      <c r="CI278" s="103"/>
      <c r="CJ278" s="103"/>
      <c r="CK278" s="103"/>
      <c r="CL278" s="103"/>
      <c r="CM278" s="103"/>
      <c r="CN278" s="103"/>
      <c r="CO278" s="103"/>
      <c r="CP278" s="103"/>
      <c r="CQ278" s="103"/>
      <c r="CR278" s="103"/>
      <c r="CS278" s="103"/>
      <c r="CT278" s="103"/>
      <c r="CU278" s="103"/>
      <c r="CV278" s="103"/>
    </row>
    <row r="279" spans="1:100" ht="15.6" customHeight="1" x14ac:dyDescent="0.2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3"/>
      <c r="BQ279" s="103"/>
      <c r="BR279" s="103"/>
      <c r="BS279" s="103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3"/>
      <c r="CF279" s="103"/>
      <c r="CG279" s="103"/>
      <c r="CH279" s="103"/>
      <c r="CI279" s="103"/>
      <c r="CJ279" s="103"/>
      <c r="CK279" s="103"/>
      <c r="CL279" s="103"/>
      <c r="CM279" s="103"/>
      <c r="CN279" s="103"/>
      <c r="CO279" s="103"/>
      <c r="CP279" s="103"/>
      <c r="CQ279" s="103"/>
      <c r="CR279" s="103"/>
      <c r="CS279" s="103"/>
      <c r="CT279" s="103"/>
      <c r="CU279" s="103"/>
      <c r="CV279" s="103"/>
    </row>
    <row r="280" spans="1:100" ht="15.6" customHeight="1" x14ac:dyDescent="0.2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  <c r="BD280" s="103"/>
      <c r="BE280" s="103"/>
      <c r="BF280" s="103"/>
      <c r="BG280" s="103"/>
      <c r="BH280" s="103"/>
      <c r="BI280" s="103"/>
      <c r="BJ280" s="103"/>
      <c r="BK280" s="103"/>
      <c r="BL280" s="103"/>
      <c r="BM280" s="103"/>
      <c r="BN280" s="103"/>
      <c r="BO280" s="103"/>
      <c r="BP280" s="103"/>
      <c r="BQ280" s="103"/>
      <c r="BR280" s="103"/>
      <c r="BS280" s="103"/>
      <c r="BT280" s="103"/>
      <c r="BU280" s="103"/>
      <c r="BV280" s="103"/>
      <c r="BW280" s="103"/>
      <c r="BX280" s="103"/>
      <c r="BY280" s="103"/>
      <c r="BZ280" s="103"/>
      <c r="CA280" s="103"/>
      <c r="CB280" s="103"/>
      <c r="CC280" s="103"/>
      <c r="CD280" s="103"/>
      <c r="CE280" s="103"/>
      <c r="CF280" s="103"/>
      <c r="CG280" s="103"/>
      <c r="CH280" s="103"/>
      <c r="CI280" s="103"/>
      <c r="CJ280" s="103"/>
      <c r="CK280" s="103"/>
      <c r="CL280" s="103"/>
      <c r="CM280" s="103"/>
      <c r="CN280" s="103"/>
      <c r="CO280" s="103"/>
      <c r="CP280" s="103"/>
      <c r="CQ280" s="103"/>
      <c r="CR280" s="103"/>
      <c r="CS280" s="103"/>
      <c r="CT280" s="103"/>
      <c r="CU280" s="103"/>
      <c r="CV280" s="103"/>
    </row>
    <row r="281" spans="1:100" ht="15.6" customHeight="1" x14ac:dyDescent="0.2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/>
      <c r="BO281" s="103"/>
      <c r="BP281" s="103"/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3"/>
      <c r="CF281" s="103"/>
      <c r="CG281" s="103"/>
      <c r="CH281" s="103"/>
      <c r="CI281" s="103"/>
      <c r="CJ281" s="103"/>
      <c r="CK281" s="103"/>
      <c r="CL281" s="103"/>
      <c r="CM281" s="103"/>
      <c r="CN281" s="103"/>
      <c r="CO281" s="103"/>
      <c r="CP281" s="103"/>
      <c r="CQ281" s="103"/>
      <c r="CR281" s="103"/>
      <c r="CS281" s="103"/>
      <c r="CT281" s="103"/>
      <c r="CU281" s="103"/>
      <c r="CV281" s="103"/>
    </row>
    <row r="282" spans="1:100" ht="15.6" customHeight="1" x14ac:dyDescent="0.2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/>
      <c r="BO282" s="103"/>
      <c r="BP282" s="103"/>
      <c r="BQ282" s="103"/>
      <c r="BR282" s="103"/>
      <c r="BS282" s="103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3"/>
      <c r="CF282" s="103"/>
      <c r="CG282" s="103"/>
      <c r="CH282" s="103"/>
      <c r="CI282" s="103"/>
      <c r="CJ282" s="103"/>
      <c r="CK282" s="103"/>
      <c r="CL282" s="103"/>
      <c r="CM282" s="103"/>
      <c r="CN282" s="103"/>
      <c r="CO282" s="103"/>
      <c r="CP282" s="103"/>
      <c r="CQ282" s="103"/>
      <c r="CR282" s="103"/>
      <c r="CS282" s="103"/>
      <c r="CT282" s="103"/>
      <c r="CU282" s="103"/>
      <c r="CV282" s="103"/>
    </row>
    <row r="283" spans="1:100" ht="15.6" customHeight="1" x14ac:dyDescent="0.2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/>
      <c r="BO283" s="103"/>
      <c r="BP283" s="103"/>
      <c r="BQ283" s="103"/>
      <c r="BR283" s="103"/>
      <c r="BS283" s="103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3"/>
      <c r="CF283" s="103"/>
      <c r="CG283" s="103"/>
      <c r="CH283" s="103"/>
      <c r="CI283" s="103"/>
      <c r="CJ283" s="103"/>
      <c r="CK283" s="103"/>
      <c r="CL283" s="103"/>
      <c r="CM283" s="103"/>
      <c r="CN283" s="103"/>
      <c r="CO283" s="103"/>
      <c r="CP283" s="103"/>
      <c r="CQ283" s="103"/>
      <c r="CR283" s="103"/>
      <c r="CS283" s="103"/>
      <c r="CT283" s="103"/>
      <c r="CU283" s="103"/>
      <c r="CV283" s="103"/>
    </row>
    <row r="284" spans="1:100" ht="15.6" customHeight="1" x14ac:dyDescent="0.2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/>
      <c r="BO284" s="103"/>
      <c r="BP284" s="103"/>
      <c r="BQ284" s="103"/>
      <c r="BR284" s="103"/>
      <c r="BS284" s="103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3"/>
      <c r="CF284" s="103"/>
      <c r="CG284" s="103"/>
      <c r="CH284" s="103"/>
      <c r="CI284" s="103"/>
      <c r="CJ284" s="103"/>
      <c r="CK284" s="103"/>
      <c r="CL284" s="103"/>
      <c r="CM284" s="103"/>
      <c r="CN284" s="103"/>
      <c r="CO284" s="103"/>
      <c r="CP284" s="103"/>
      <c r="CQ284" s="103"/>
      <c r="CR284" s="103"/>
      <c r="CS284" s="103"/>
      <c r="CT284" s="103"/>
      <c r="CU284" s="103"/>
      <c r="CV284" s="103"/>
    </row>
    <row r="285" spans="1:100" ht="15.6" customHeight="1" x14ac:dyDescent="0.2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/>
      <c r="BO285" s="103"/>
      <c r="BP285" s="103"/>
      <c r="BQ285" s="103"/>
      <c r="BR285" s="103"/>
      <c r="BS285" s="103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3"/>
      <c r="CF285" s="103"/>
      <c r="CG285" s="103"/>
      <c r="CH285" s="103"/>
      <c r="CI285" s="103"/>
      <c r="CJ285" s="103"/>
      <c r="CK285" s="103"/>
      <c r="CL285" s="103"/>
      <c r="CM285" s="103"/>
      <c r="CN285" s="103"/>
      <c r="CO285" s="103"/>
      <c r="CP285" s="103"/>
      <c r="CQ285" s="103"/>
      <c r="CR285" s="103"/>
      <c r="CS285" s="103"/>
      <c r="CT285" s="103"/>
      <c r="CU285" s="103"/>
      <c r="CV285" s="103"/>
    </row>
    <row r="286" spans="1:100" ht="15.6" customHeight="1" x14ac:dyDescent="0.2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/>
      <c r="BO286" s="103"/>
      <c r="BP286" s="103"/>
      <c r="BQ286" s="103"/>
      <c r="BR286" s="103"/>
      <c r="BS286" s="103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3"/>
      <c r="CF286" s="103"/>
      <c r="CG286" s="103"/>
      <c r="CH286" s="103"/>
      <c r="CI286" s="103"/>
      <c r="CJ286" s="103"/>
      <c r="CK286" s="103"/>
      <c r="CL286" s="103"/>
      <c r="CM286" s="103"/>
      <c r="CN286" s="103"/>
      <c r="CO286" s="103"/>
      <c r="CP286" s="103"/>
      <c r="CQ286" s="103"/>
      <c r="CR286" s="103"/>
      <c r="CS286" s="103"/>
      <c r="CT286" s="103"/>
      <c r="CU286" s="103"/>
      <c r="CV286" s="103"/>
    </row>
    <row r="287" spans="1:100" ht="15.6" customHeight="1" x14ac:dyDescent="0.2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/>
      <c r="BO287" s="103"/>
      <c r="BP287" s="103"/>
      <c r="BQ287" s="103"/>
      <c r="BR287" s="103"/>
      <c r="BS287" s="103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3"/>
      <c r="CF287" s="103"/>
      <c r="CG287" s="103"/>
      <c r="CH287" s="103"/>
      <c r="CI287" s="103"/>
      <c r="CJ287" s="103"/>
      <c r="CK287" s="103"/>
      <c r="CL287" s="103"/>
      <c r="CM287" s="103"/>
      <c r="CN287" s="103"/>
      <c r="CO287" s="103"/>
      <c r="CP287" s="103"/>
      <c r="CQ287" s="103"/>
      <c r="CR287" s="103"/>
      <c r="CS287" s="103"/>
      <c r="CT287" s="103"/>
      <c r="CU287" s="103"/>
      <c r="CV287" s="103"/>
    </row>
    <row r="288" spans="1:100" ht="15.6" customHeight="1" x14ac:dyDescent="0.2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/>
      <c r="BO288" s="103"/>
      <c r="BP288" s="103"/>
      <c r="BQ288" s="103"/>
      <c r="BR288" s="103"/>
      <c r="BS288" s="103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3"/>
      <c r="CF288" s="103"/>
      <c r="CG288" s="103"/>
      <c r="CH288" s="103"/>
      <c r="CI288" s="103"/>
      <c r="CJ288" s="103"/>
      <c r="CK288" s="103"/>
      <c r="CL288" s="103"/>
      <c r="CM288" s="103"/>
      <c r="CN288" s="103"/>
      <c r="CO288" s="103"/>
      <c r="CP288" s="103"/>
      <c r="CQ288" s="103"/>
      <c r="CR288" s="103"/>
      <c r="CS288" s="103"/>
      <c r="CT288" s="103"/>
      <c r="CU288" s="103"/>
      <c r="CV288" s="103"/>
    </row>
    <row r="289" spans="1:100" ht="15.6" customHeight="1" x14ac:dyDescent="0.2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/>
      <c r="BO289" s="103"/>
      <c r="BP289" s="103"/>
      <c r="BQ289" s="103"/>
      <c r="BR289" s="103"/>
      <c r="BS289" s="103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3"/>
      <c r="CF289" s="103"/>
      <c r="CG289" s="103"/>
      <c r="CH289" s="103"/>
      <c r="CI289" s="103"/>
      <c r="CJ289" s="103"/>
      <c r="CK289" s="103"/>
      <c r="CL289" s="103"/>
      <c r="CM289" s="103"/>
      <c r="CN289" s="103"/>
      <c r="CO289" s="103"/>
      <c r="CP289" s="103"/>
      <c r="CQ289" s="103"/>
      <c r="CR289" s="103"/>
      <c r="CS289" s="103"/>
      <c r="CT289" s="103"/>
      <c r="CU289" s="103"/>
      <c r="CV289" s="103"/>
    </row>
    <row r="290" spans="1:100" ht="15.6" customHeight="1" x14ac:dyDescent="0.2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03"/>
      <c r="BQ290" s="103"/>
      <c r="BR290" s="103"/>
      <c r="BS290" s="103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3"/>
      <c r="CF290" s="103"/>
      <c r="CG290" s="103"/>
      <c r="CH290" s="103"/>
      <c r="CI290" s="103"/>
      <c r="CJ290" s="103"/>
      <c r="CK290" s="103"/>
      <c r="CL290" s="103"/>
      <c r="CM290" s="103"/>
      <c r="CN290" s="103"/>
      <c r="CO290" s="103"/>
      <c r="CP290" s="103"/>
      <c r="CQ290" s="103"/>
      <c r="CR290" s="103"/>
      <c r="CS290" s="103"/>
      <c r="CT290" s="103"/>
      <c r="CU290" s="103"/>
      <c r="CV290" s="103"/>
    </row>
    <row r="291" spans="1:100" ht="15.6" customHeight="1" x14ac:dyDescent="0.2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3"/>
      <c r="CF291" s="103"/>
      <c r="CG291" s="103"/>
      <c r="CH291" s="103"/>
      <c r="CI291" s="103"/>
      <c r="CJ291" s="103"/>
      <c r="CK291" s="103"/>
      <c r="CL291" s="103"/>
      <c r="CM291" s="103"/>
      <c r="CN291" s="103"/>
      <c r="CO291" s="103"/>
      <c r="CP291" s="103"/>
      <c r="CQ291" s="103"/>
      <c r="CR291" s="103"/>
      <c r="CS291" s="103"/>
      <c r="CT291" s="103"/>
      <c r="CU291" s="103"/>
      <c r="CV291" s="103"/>
    </row>
    <row r="292" spans="1:100" ht="15.6" customHeight="1" x14ac:dyDescent="0.2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3"/>
      <c r="CF292" s="103"/>
      <c r="CG292" s="103"/>
      <c r="CH292" s="103"/>
      <c r="CI292" s="103"/>
      <c r="CJ292" s="103"/>
      <c r="CK292" s="103"/>
      <c r="CL292" s="103"/>
      <c r="CM292" s="103"/>
      <c r="CN292" s="103"/>
      <c r="CO292" s="103"/>
      <c r="CP292" s="103"/>
      <c r="CQ292" s="103"/>
      <c r="CR292" s="103"/>
      <c r="CS292" s="103"/>
      <c r="CT292" s="103"/>
      <c r="CU292" s="103"/>
      <c r="CV292" s="103"/>
    </row>
    <row r="293" spans="1:100" ht="15.6" customHeight="1" x14ac:dyDescent="0.2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3"/>
      <c r="CF293" s="103"/>
      <c r="CG293" s="103"/>
      <c r="CH293" s="103"/>
      <c r="CI293" s="103"/>
      <c r="CJ293" s="103"/>
      <c r="CK293" s="103"/>
      <c r="CL293" s="103"/>
      <c r="CM293" s="103"/>
      <c r="CN293" s="103"/>
      <c r="CO293" s="103"/>
      <c r="CP293" s="103"/>
      <c r="CQ293" s="103"/>
      <c r="CR293" s="103"/>
      <c r="CS293" s="103"/>
      <c r="CT293" s="103"/>
      <c r="CU293" s="103"/>
      <c r="CV293" s="103"/>
    </row>
    <row r="294" spans="1:100" ht="15.6" customHeight="1" x14ac:dyDescent="0.2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3"/>
      <c r="CF294" s="103"/>
      <c r="CG294" s="103"/>
      <c r="CH294" s="103"/>
      <c r="CI294" s="103"/>
      <c r="CJ294" s="103"/>
      <c r="CK294" s="103"/>
      <c r="CL294" s="103"/>
      <c r="CM294" s="103"/>
      <c r="CN294" s="103"/>
      <c r="CO294" s="103"/>
      <c r="CP294" s="103"/>
      <c r="CQ294" s="103"/>
      <c r="CR294" s="103"/>
      <c r="CS294" s="103"/>
      <c r="CT294" s="103"/>
      <c r="CU294" s="103"/>
      <c r="CV294" s="103"/>
    </row>
    <row r="295" spans="1:100" ht="15.6" customHeight="1" x14ac:dyDescent="0.2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3"/>
      <c r="CF295" s="103"/>
      <c r="CG295" s="103"/>
      <c r="CH295" s="103"/>
      <c r="CI295" s="103"/>
      <c r="CJ295" s="103"/>
      <c r="CK295" s="103"/>
      <c r="CL295" s="103"/>
      <c r="CM295" s="103"/>
      <c r="CN295" s="103"/>
      <c r="CO295" s="103"/>
      <c r="CP295" s="103"/>
      <c r="CQ295" s="103"/>
      <c r="CR295" s="103"/>
      <c r="CS295" s="103"/>
      <c r="CT295" s="103"/>
      <c r="CU295" s="103"/>
      <c r="CV295" s="103"/>
    </row>
    <row r="296" spans="1:100" ht="15.6" customHeight="1" x14ac:dyDescent="0.2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3"/>
      <c r="CF296" s="103"/>
      <c r="CG296" s="103"/>
      <c r="CH296" s="103"/>
      <c r="CI296" s="103"/>
      <c r="CJ296" s="103"/>
      <c r="CK296" s="103"/>
      <c r="CL296" s="103"/>
      <c r="CM296" s="103"/>
      <c r="CN296" s="103"/>
      <c r="CO296" s="103"/>
      <c r="CP296" s="103"/>
      <c r="CQ296" s="103"/>
      <c r="CR296" s="103"/>
      <c r="CS296" s="103"/>
      <c r="CT296" s="103"/>
      <c r="CU296" s="103"/>
      <c r="CV296" s="103"/>
    </row>
    <row r="297" spans="1:100" ht="15.6" customHeight="1" x14ac:dyDescent="0.2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3"/>
      <c r="CF297" s="103"/>
      <c r="CG297" s="103"/>
      <c r="CH297" s="103"/>
      <c r="CI297" s="103"/>
      <c r="CJ297" s="103"/>
      <c r="CK297" s="103"/>
      <c r="CL297" s="103"/>
      <c r="CM297" s="103"/>
      <c r="CN297" s="103"/>
      <c r="CO297" s="103"/>
      <c r="CP297" s="103"/>
      <c r="CQ297" s="103"/>
      <c r="CR297" s="103"/>
      <c r="CS297" s="103"/>
      <c r="CT297" s="103"/>
      <c r="CU297" s="103"/>
      <c r="CV297" s="103"/>
    </row>
    <row r="298" spans="1:100" ht="15.6" customHeight="1" x14ac:dyDescent="0.2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03"/>
      <c r="CO298" s="103"/>
      <c r="CP298" s="103"/>
      <c r="CQ298" s="103"/>
      <c r="CR298" s="103"/>
      <c r="CS298" s="103"/>
      <c r="CT298" s="103"/>
      <c r="CU298" s="103"/>
      <c r="CV298" s="103"/>
    </row>
    <row r="299" spans="1:100" ht="15.6" customHeight="1" x14ac:dyDescent="0.2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03"/>
      <c r="CO299" s="103"/>
      <c r="CP299" s="103"/>
      <c r="CQ299" s="103"/>
      <c r="CR299" s="103"/>
      <c r="CS299" s="103"/>
      <c r="CT299" s="103"/>
      <c r="CU299" s="103"/>
      <c r="CV299" s="103"/>
    </row>
    <row r="300" spans="1:100" ht="15.6" customHeight="1" x14ac:dyDescent="0.2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3"/>
      <c r="CF300" s="103"/>
      <c r="CG300" s="103"/>
      <c r="CH300" s="103"/>
      <c r="CI300" s="103"/>
      <c r="CJ300" s="103"/>
      <c r="CK300" s="103"/>
      <c r="CL300" s="103"/>
      <c r="CM300" s="103"/>
      <c r="CN300" s="103"/>
      <c r="CO300" s="103"/>
      <c r="CP300" s="103"/>
      <c r="CQ300" s="103"/>
      <c r="CR300" s="103"/>
      <c r="CS300" s="103"/>
      <c r="CT300" s="103"/>
      <c r="CU300" s="103"/>
      <c r="CV300" s="103"/>
    </row>
    <row r="301" spans="1:100" ht="15.6" customHeight="1" x14ac:dyDescent="0.2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  <c r="CB301" s="103"/>
      <c r="CC301" s="103"/>
      <c r="CD301" s="103"/>
      <c r="CE301" s="103"/>
      <c r="CF301" s="103"/>
      <c r="CG301" s="103"/>
      <c r="CH301" s="103"/>
      <c r="CI301" s="103"/>
      <c r="CJ301" s="103"/>
      <c r="CK301" s="103"/>
      <c r="CL301" s="103"/>
      <c r="CM301" s="103"/>
      <c r="CN301" s="103"/>
      <c r="CO301" s="103"/>
      <c r="CP301" s="103"/>
      <c r="CQ301" s="103"/>
      <c r="CR301" s="103"/>
      <c r="CS301" s="103"/>
      <c r="CT301" s="103"/>
      <c r="CU301" s="103"/>
      <c r="CV301" s="103"/>
    </row>
    <row r="302" spans="1:100" ht="15.6" customHeight="1" x14ac:dyDescent="0.2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3"/>
      <c r="CF302" s="103"/>
      <c r="CG302" s="103"/>
      <c r="CH302" s="103"/>
      <c r="CI302" s="103"/>
      <c r="CJ302" s="103"/>
      <c r="CK302" s="103"/>
      <c r="CL302" s="103"/>
      <c r="CM302" s="103"/>
      <c r="CN302" s="103"/>
      <c r="CO302" s="103"/>
      <c r="CP302" s="103"/>
      <c r="CQ302" s="103"/>
      <c r="CR302" s="103"/>
      <c r="CS302" s="103"/>
      <c r="CT302" s="103"/>
      <c r="CU302" s="103"/>
      <c r="CV302" s="103"/>
    </row>
    <row r="303" spans="1:100" ht="15.6" customHeight="1" x14ac:dyDescent="0.2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3"/>
      <c r="CF303" s="103"/>
      <c r="CG303" s="103"/>
      <c r="CH303" s="103"/>
      <c r="CI303" s="103"/>
      <c r="CJ303" s="103"/>
      <c r="CK303" s="103"/>
      <c r="CL303" s="103"/>
      <c r="CM303" s="103"/>
      <c r="CN303" s="103"/>
      <c r="CO303" s="103"/>
      <c r="CP303" s="103"/>
      <c r="CQ303" s="103"/>
      <c r="CR303" s="103"/>
      <c r="CS303" s="103"/>
      <c r="CT303" s="103"/>
      <c r="CU303" s="103"/>
      <c r="CV303" s="103"/>
    </row>
    <row r="304" spans="1:100" ht="15.6" customHeight="1" x14ac:dyDescent="0.2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3"/>
      <c r="CF304" s="103"/>
      <c r="CG304" s="103"/>
      <c r="CH304" s="103"/>
      <c r="CI304" s="103"/>
      <c r="CJ304" s="103"/>
      <c r="CK304" s="103"/>
      <c r="CL304" s="103"/>
      <c r="CM304" s="103"/>
      <c r="CN304" s="103"/>
      <c r="CO304" s="103"/>
      <c r="CP304" s="103"/>
      <c r="CQ304" s="103"/>
      <c r="CR304" s="103"/>
      <c r="CS304" s="103"/>
      <c r="CT304" s="103"/>
      <c r="CU304" s="103"/>
      <c r="CV304" s="103"/>
    </row>
    <row r="305" spans="1:100" ht="15.6" customHeight="1" x14ac:dyDescent="0.2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3"/>
      <c r="CF305" s="103"/>
      <c r="CG305" s="103"/>
      <c r="CH305" s="103"/>
      <c r="CI305" s="103"/>
      <c r="CJ305" s="103"/>
      <c r="CK305" s="103"/>
      <c r="CL305" s="103"/>
      <c r="CM305" s="103"/>
      <c r="CN305" s="103"/>
      <c r="CO305" s="103"/>
      <c r="CP305" s="103"/>
      <c r="CQ305" s="103"/>
      <c r="CR305" s="103"/>
      <c r="CS305" s="103"/>
      <c r="CT305" s="103"/>
      <c r="CU305" s="103"/>
      <c r="CV305" s="103"/>
    </row>
    <row r="306" spans="1:100" ht="15.6" customHeight="1" x14ac:dyDescent="0.2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3"/>
      <c r="CF306" s="103"/>
      <c r="CG306" s="103"/>
      <c r="CH306" s="103"/>
      <c r="CI306" s="103"/>
      <c r="CJ306" s="103"/>
      <c r="CK306" s="103"/>
      <c r="CL306" s="103"/>
      <c r="CM306" s="103"/>
      <c r="CN306" s="103"/>
      <c r="CO306" s="103"/>
      <c r="CP306" s="103"/>
      <c r="CQ306" s="103"/>
      <c r="CR306" s="103"/>
      <c r="CS306" s="103"/>
      <c r="CT306" s="103"/>
      <c r="CU306" s="103"/>
      <c r="CV306" s="103"/>
    </row>
    <row r="307" spans="1:100" ht="15.6" customHeight="1" x14ac:dyDescent="0.2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3"/>
      <c r="CF307" s="103"/>
      <c r="CG307" s="103"/>
      <c r="CH307" s="103"/>
      <c r="CI307" s="103"/>
      <c r="CJ307" s="103"/>
      <c r="CK307" s="103"/>
      <c r="CL307" s="103"/>
      <c r="CM307" s="103"/>
      <c r="CN307" s="103"/>
      <c r="CO307" s="103"/>
      <c r="CP307" s="103"/>
      <c r="CQ307" s="103"/>
      <c r="CR307" s="103"/>
      <c r="CS307" s="103"/>
      <c r="CT307" s="103"/>
      <c r="CU307" s="103"/>
      <c r="CV307" s="103"/>
    </row>
    <row r="308" spans="1:100" ht="15.6" customHeight="1" x14ac:dyDescent="0.2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3"/>
      <c r="CF308" s="103"/>
      <c r="CG308" s="103"/>
      <c r="CH308" s="103"/>
      <c r="CI308" s="103"/>
      <c r="CJ308" s="103"/>
      <c r="CK308" s="103"/>
      <c r="CL308" s="103"/>
      <c r="CM308" s="103"/>
      <c r="CN308" s="103"/>
      <c r="CO308" s="103"/>
      <c r="CP308" s="103"/>
      <c r="CQ308" s="103"/>
      <c r="CR308" s="103"/>
      <c r="CS308" s="103"/>
      <c r="CT308" s="103"/>
      <c r="CU308" s="103"/>
      <c r="CV308" s="103"/>
    </row>
    <row r="309" spans="1:100" ht="15.6" customHeight="1" x14ac:dyDescent="0.2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3"/>
      <c r="CF309" s="103"/>
      <c r="CG309" s="103"/>
      <c r="CH309" s="103"/>
      <c r="CI309" s="103"/>
      <c r="CJ309" s="103"/>
      <c r="CK309" s="103"/>
      <c r="CL309" s="103"/>
      <c r="CM309" s="103"/>
      <c r="CN309" s="103"/>
      <c r="CO309" s="103"/>
      <c r="CP309" s="103"/>
      <c r="CQ309" s="103"/>
      <c r="CR309" s="103"/>
      <c r="CS309" s="103"/>
      <c r="CT309" s="103"/>
      <c r="CU309" s="103"/>
      <c r="CV309" s="103"/>
    </row>
    <row r="310" spans="1:100" ht="15.6" customHeight="1" x14ac:dyDescent="0.2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3"/>
      <c r="CF310" s="103"/>
      <c r="CG310" s="103"/>
      <c r="CH310" s="103"/>
      <c r="CI310" s="103"/>
      <c r="CJ310" s="103"/>
      <c r="CK310" s="103"/>
      <c r="CL310" s="103"/>
      <c r="CM310" s="103"/>
      <c r="CN310" s="103"/>
      <c r="CO310" s="103"/>
      <c r="CP310" s="103"/>
      <c r="CQ310" s="103"/>
      <c r="CR310" s="103"/>
      <c r="CS310" s="103"/>
      <c r="CT310" s="103"/>
      <c r="CU310" s="103"/>
      <c r="CV310" s="103"/>
    </row>
    <row r="311" spans="1:100" ht="15.6" customHeight="1" x14ac:dyDescent="0.2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3"/>
      <c r="CF311" s="103"/>
      <c r="CG311" s="103"/>
      <c r="CH311" s="103"/>
      <c r="CI311" s="103"/>
      <c r="CJ311" s="103"/>
      <c r="CK311" s="103"/>
      <c r="CL311" s="103"/>
      <c r="CM311" s="103"/>
      <c r="CN311" s="103"/>
      <c r="CO311" s="103"/>
      <c r="CP311" s="103"/>
      <c r="CQ311" s="103"/>
      <c r="CR311" s="103"/>
      <c r="CS311" s="103"/>
      <c r="CT311" s="103"/>
      <c r="CU311" s="103"/>
      <c r="CV311" s="103"/>
    </row>
    <row r="312" spans="1:100" ht="15.6" customHeight="1" x14ac:dyDescent="0.2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3"/>
      <c r="CF312" s="103"/>
      <c r="CG312" s="103"/>
      <c r="CH312" s="103"/>
      <c r="CI312" s="103"/>
      <c r="CJ312" s="103"/>
      <c r="CK312" s="103"/>
      <c r="CL312" s="103"/>
      <c r="CM312" s="103"/>
      <c r="CN312" s="103"/>
      <c r="CO312" s="103"/>
      <c r="CP312" s="103"/>
      <c r="CQ312" s="103"/>
      <c r="CR312" s="103"/>
      <c r="CS312" s="103"/>
      <c r="CT312" s="103"/>
      <c r="CU312" s="103"/>
      <c r="CV312" s="103"/>
    </row>
    <row r="313" spans="1:100" ht="15.6" customHeight="1" x14ac:dyDescent="0.2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3"/>
      <c r="CF313" s="103"/>
      <c r="CG313" s="103"/>
      <c r="CH313" s="103"/>
      <c r="CI313" s="103"/>
      <c r="CJ313" s="103"/>
      <c r="CK313" s="103"/>
      <c r="CL313" s="103"/>
      <c r="CM313" s="103"/>
      <c r="CN313" s="103"/>
      <c r="CO313" s="103"/>
      <c r="CP313" s="103"/>
      <c r="CQ313" s="103"/>
      <c r="CR313" s="103"/>
      <c r="CS313" s="103"/>
      <c r="CT313" s="103"/>
      <c r="CU313" s="103"/>
      <c r="CV313" s="103"/>
    </row>
    <row r="314" spans="1:100" ht="15.6" customHeight="1" x14ac:dyDescent="0.2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3"/>
      <c r="CF314" s="103"/>
      <c r="CG314" s="103"/>
      <c r="CH314" s="103"/>
      <c r="CI314" s="103"/>
      <c r="CJ314" s="103"/>
      <c r="CK314" s="103"/>
      <c r="CL314" s="103"/>
      <c r="CM314" s="103"/>
      <c r="CN314" s="103"/>
      <c r="CO314" s="103"/>
      <c r="CP314" s="103"/>
      <c r="CQ314" s="103"/>
      <c r="CR314" s="103"/>
      <c r="CS314" s="103"/>
      <c r="CT314" s="103"/>
      <c r="CU314" s="103"/>
      <c r="CV314" s="103"/>
    </row>
    <row r="315" spans="1:100" ht="15.6" customHeight="1" x14ac:dyDescent="0.2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3"/>
      <c r="CF315" s="103"/>
      <c r="CG315" s="103"/>
      <c r="CH315" s="103"/>
      <c r="CI315" s="103"/>
      <c r="CJ315" s="103"/>
      <c r="CK315" s="103"/>
      <c r="CL315" s="103"/>
      <c r="CM315" s="103"/>
      <c r="CN315" s="103"/>
      <c r="CO315" s="103"/>
      <c r="CP315" s="103"/>
      <c r="CQ315" s="103"/>
      <c r="CR315" s="103"/>
      <c r="CS315" s="103"/>
      <c r="CT315" s="103"/>
      <c r="CU315" s="103"/>
      <c r="CV315" s="103"/>
    </row>
    <row r="316" spans="1:100" ht="15.6" customHeight="1" x14ac:dyDescent="0.2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3"/>
      <c r="CF316" s="103"/>
      <c r="CG316" s="103"/>
      <c r="CH316" s="103"/>
      <c r="CI316" s="103"/>
      <c r="CJ316" s="103"/>
      <c r="CK316" s="103"/>
      <c r="CL316" s="103"/>
      <c r="CM316" s="103"/>
      <c r="CN316" s="103"/>
      <c r="CO316" s="103"/>
      <c r="CP316" s="103"/>
      <c r="CQ316" s="103"/>
      <c r="CR316" s="103"/>
      <c r="CS316" s="103"/>
      <c r="CT316" s="103"/>
      <c r="CU316" s="103"/>
      <c r="CV316" s="103"/>
    </row>
    <row r="317" spans="1:100" ht="15.6" customHeight="1" x14ac:dyDescent="0.2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3"/>
      <c r="CF317" s="103"/>
      <c r="CG317" s="103"/>
      <c r="CH317" s="103"/>
      <c r="CI317" s="103"/>
      <c r="CJ317" s="103"/>
      <c r="CK317" s="103"/>
      <c r="CL317" s="103"/>
      <c r="CM317" s="103"/>
      <c r="CN317" s="103"/>
      <c r="CO317" s="103"/>
      <c r="CP317" s="103"/>
      <c r="CQ317" s="103"/>
      <c r="CR317" s="103"/>
      <c r="CS317" s="103"/>
      <c r="CT317" s="103"/>
      <c r="CU317" s="103"/>
      <c r="CV317" s="103"/>
    </row>
    <row r="318" spans="1:100" ht="15.6" customHeight="1" x14ac:dyDescent="0.2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3"/>
      <c r="CF318" s="103"/>
      <c r="CG318" s="103"/>
      <c r="CH318" s="103"/>
      <c r="CI318" s="103"/>
      <c r="CJ318" s="103"/>
      <c r="CK318" s="103"/>
      <c r="CL318" s="103"/>
      <c r="CM318" s="103"/>
      <c r="CN318" s="103"/>
      <c r="CO318" s="103"/>
      <c r="CP318" s="103"/>
      <c r="CQ318" s="103"/>
      <c r="CR318" s="103"/>
      <c r="CS318" s="103"/>
      <c r="CT318" s="103"/>
      <c r="CU318" s="103"/>
      <c r="CV318" s="103"/>
    </row>
    <row r="319" spans="1:100" ht="15.6" customHeight="1" x14ac:dyDescent="0.2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3"/>
      <c r="CF319" s="103"/>
      <c r="CG319" s="103"/>
      <c r="CH319" s="103"/>
      <c r="CI319" s="103"/>
      <c r="CJ319" s="103"/>
      <c r="CK319" s="103"/>
      <c r="CL319" s="103"/>
      <c r="CM319" s="103"/>
      <c r="CN319" s="103"/>
      <c r="CO319" s="103"/>
      <c r="CP319" s="103"/>
      <c r="CQ319" s="103"/>
      <c r="CR319" s="103"/>
      <c r="CS319" s="103"/>
      <c r="CT319" s="103"/>
      <c r="CU319" s="103"/>
      <c r="CV319" s="103"/>
    </row>
    <row r="320" spans="1:100" ht="15.6" customHeight="1" x14ac:dyDescent="0.2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3"/>
      <c r="CF320" s="103"/>
      <c r="CG320" s="103"/>
      <c r="CH320" s="103"/>
      <c r="CI320" s="103"/>
      <c r="CJ320" s="103"/>
      <c r="CK320" s="103"/>
      <c r="CL320" s="103"/>
      <c r="CM320" s="103"/>
      <c r="CN320" s="103"/>
      <c r="CO320" s="103"/>
      <c r="CP320" s="103"/>
      <c r="CQ320" s="103"/>
      <c r="CR320" s="103"/>
      <c r="CS320" s="103"/>
      <c r="CT320" s="103"/>
      <c r="CU320" s="103"/>
      <c r="CV320" s="103"/>
    </row>
    <row r="321" spans="1:100" ht="15.6" customHeight="1" x14ac:dyDescent="0.2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3"/>
      <c r="CF321" s="103"/>
      <c r="CG321" s="103"/>
      <c r="CH321" s="103"/>
      <c r="CI321" s="103"/>
      <c r="CJ321" s="103"/>
      <c r="CK321" s="103"/>
      <c r="CL321" s="103"/>
      <c r="CM321" s="103"/>
      <c r="CN321" s="103"/>
      <c r="CO321" s="103"/>
      <c r="CP321" s="103"/>
      <c r="CQ321" s="103"/>
      <c r="CR321" s="103"/>
      <c r="CS321" s="103"/>
      <c r="CT321" s="103"/>
      <c r="CU321" s="103"/>
      <c r="CV321" s="103"/>
    </row>
    <row r="322" spans="1:100" ht="15.6" customHeight="1" x14ac:dyDescent="0.2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3"/>
      <c r="CF322" s="103"/>
      <c r="CG322" s="103"/>
      <c r="CH322" s="103"/>
      <c r="CI322" s="103"/>
      <c r="CJ322" s="103"/>
      <c r="CK322" s="103"/>
      <c r="CL322" s="103"/>
      <c r="CM322" s="103"/>
      <c r="CN322" s="103"/>
      <c r="CO322" s="103"/>
      <c r="CP322" s="103"/>
      <c r="CQ322" s="103"/>
      <c r="CR322" s="103"/>
      <c r="CS322" s="103"/>
      <c r="CT322" s="103"/>
      <c r="CU322" s="103"/>
      <c r="CV322" s="103"/>
    </row>
    <row r="323" spans="1:100" ht="15.6" customHeight="1" x14ac:dyDescent="0.2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3"/>
      <c r="CF323" s="103"/>
      <c r="CG323" s="103"/>
      <c r="CH323" s="103"/>
      <c r="CI323" s="103"/>
      <c r="CJ323" s="103"/>
      <c r="CK323" s="103"/>
      <c r="CL323" s="103"/>
      <c r="CM323" s="103"/>
      <c r="CN323" s="103"/>
      <c r="CO323" s="103"/>
      <c r="CP323" s="103"/>
      <c r="CQ323" s="103"/>
      <c r="CR323" s="103"/>
      <c r="CS323" s="103"/>
      <c r="CT323" s="103"/>
      <c r="CU323" s="103"/>
      <c r="CV323" s="103"/>
    </row>
    <row r="324" spans="1:100" ht="15.6" customHeight="1" x14ac:dyDescent="0.2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3"/>
      <c r="CF324" s="103"/>
      <c r="CG324" s="103"/>
      <c r="CH324" s="103"/>
      <c r="CI324" s="103"/>
      <c r="CJ324" s="103"/>
      <c r="CK324" s="103"/>
      <c r="CL324" s="103"/>
      <c r="CM324" s="103"/>
      <c r="CN324" s="103"/>
      <c r="CO324" s="103"/>
      <c r="CP324" s="103"/>
      <c r="CQ324" s="103"/>
      <c r="CR324" s="103"/>
      <c r="CS324" s="103"/>
      <c r="CT324" s="103"/>
      <c r="CU324" s="103"/>
      <c r="CV324" s="103"/>
    </row>
    <row r="325" spans="1:100" ht="15.6" customHeight="1" x14ac:dyDescent="0.2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3"/>
      <c r="CF325" s="103"/>
      <c r="CG325" s="103"/>
      <c r="CH325" s="103"/>
      <c r="CI325" s="103"/>
      <c r="CJ325" s="103"/>
      <c r="CK325" s="103"/>
      <c r="CL325" s="103"/>
      <c r="CM325" s="103"/>
      <c r="CN325" s="103"/>
      <c r="CO325" s="103"/>
      <c r="CP325" s="103"/>
      <c r="CQ325" s="103"/>
      <c r="CR325" s="103"/>
      <c r="CS325" s="103"/>
      <c r="CT325" s="103"/>
      <c r="CU325" s="103"/>
      <c r="CV325" s="103"/>
    </row>
    <row r="326" spans="1:100" ht="15.6" customHeight="1" x14ac:dyDescent="0.2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3"/>
      <c r="CF326" s="103"/>
      <c r="CG326" s="103"/>
      <c r="CH326" s="103"/>
      <c r="CI326" s="103"/>
      <c r="CJ326" s="103"/>
      <c r="CK326" s="103"/>
      <c r="CL326" s="103"/>
      <c r="CM326" s="103"/>
      <c r="CN326" s="103"/>
      <c r="CO326" s="103"/>
      <c r="CP326" s="103"/>
      <c r="CQ326" s="103"/>
      <c r="CR326" s="103"/>
      <c r="CS326" s="103"/>
      <c r="CT326" s="103"/>
      <c r="CU326" s="103"/>
      <c r="CV326" s="103"/>
    </row>
    <row r="327" spans="1:100" ht="15.6" customHeight="1" x14ac:dyDescent="0.2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3"/>
      <c r="CF327" s="103"/>
      <c r="CG327" s="103"/>
      <c r="CH327" s="103"/>
      <c r="CI327" s="103"/>
      <c r="CJ327" s="103"/>
      <c r="CK327" s="103"/>
      <c r="CL327" s="103"/>
      <c r="CM327" s="103"/>
      <c r="CN327" s="103"/>
      <c r="CO327" s="103"/>
      <c r="CP327" s="103"/>
      <c r="CQ327" s="103"/>
      <c r="CR327" s="103"/>
      <c r="CS327" s="103"/>
      <c r="CT327" s="103"/>
      <c r="CU327" s="103"/>
      <c r="CV327" s="103"/>
    </row>
    <row r="328" spans="1:100" ht="15.6" customHeight="1" x14ac:dyDescent="0.2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3"/>
      <c r="CF328" s="103"/>
      <c r="CG328" s="103"/>
      <c r="CH328" s="103"/>
      <c r="CI328" s="103"/>
      <c r="CJ328" s="103"/>
      <c r="CK328" s="103"/>
      <c r="CL328" s="103"/>
      <c r="CM328" s="103"/>
      <c r="CN328" s="103"/>
      <c r="CO328" s="103"/>
      <c r="CP328" s="103"/>
      <c r="CQ328" s="103"/>
      <c r="CR328" s="103"/>
      <c r="CS328" s="103"/>
      <c r="CT328" s="103"/>
      <c r="CU328" s="103"/>
      <c r="CV328" s="103"/>
    </row>
    <row r="329" spans="1:100" ht="15.6" customHeight="1" x14ac:dyDescent="0.2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3"/>
      <c r="CF329" s="103"/>
      <c r="CG329" s="103"/>
      <c r="CH329" s="103"/>
      <c r="CI329" s="103"/>
      <c r="CJ329" s="103"/>
      <c r="CK329" s="103"/>
      <c r="CL329" s="103"/>
      <c r="CM329" s="103"/>
      <c r="CN329" s="103"/>
      <c r="CO329" s="103"/>
      <c r="CP329" s="103"/>
      <c r="CQ329" s="103"/>
      <c r="CR329" s="103"/>
      <c r="CS329" s="103"/>
      <c r="CT329" s="103"/>
      <c r="CU329" s="103"/>
      <c r="CV329" s="103"/>
    </row>
    <row r="330" spans="1:100" ht="15.6" customHeight="1" x14ac:dyDescent="0.2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3"/>
      <c r="CF330" s="103"/>
      <c r="CG330" s="103"/>
      <c r="CH330" s="103"/>
      <c r="CI330" s="103"/>
      <c r="CJ330" s="103"/>
      <c r="CK330" s="103"/>
      <c r="CL330" s="103"/>
      <c r="CM330" s="103"/>
      <c r="CN330" s="103"/>
      <c r="CO330" s="103"/>
      <c r="CP330" s="103"/>
      <c r="CQ330" s="103"/>
      <c r="CR330" s="103"/>
      <c r="CS330" s="103"/>
      <c r="CT330" s="103"/>
      <c r="CU330" s="103"/>
      <c r="CV330" s="103"/>
    </row>
    <row r="331" spans="1:100" ht="15.6" customHeight="1" x14ac:dyDescent="0.2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3"/>
      <c r="CF331" s="103"/>
      <c r="CG331" s="103"/>
      <c r="CH331" s="103"/>
      <c r="CI331" s="103"/>
      <c r="CJ331" s="103"/>
      <c r="CK331" s="103"/>
      <c r="CL331" s="103"/>
      <c r="CM331" s="103"/>
      <c r="CN331" s="103"/>
      <c r="CO331" s="103"/>
      <c r="CP331" s="103"/>
      <c r="CQ331" s="103"/>
      <c r="CR331" s="103"/>
      <c r="CS331" s="103"/>
      <c r="CT331" s="103"/>
      <c r="CU331" s="103"/>
      <c r="CV331" s="103"/>
    </row>
    <row r="332" spans="1:100" ht="15.6" customHeight="1" x14ac:dyDescent="0.2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  <c r="CB332" s="103"/>
      <c r="CC332" s="103"/>
      <c r="CD332" s="103"/>
      <c r="CE332" s="103"/>
      <c r="CF332" s="103"/>
      <c r="CG332" s="103"/>
      <c r="CH332" s="103"/>
      <c r="CI332" s="103"/>
      <c r="CJ332" s="103"/>
      <c r="CK332" s="103"/>
      <c r="CL332" s="103"/>
      <c r="CM332" s="103"/>
      <c r="CN332" s="103"/>
      <c r="CO332" s="103"/>
      <c r="CP332" s="103"/>
      <c r="CQ332" s="103"/>
      <c r="CR332" s="103"/>
      <c r="CS332" s="103"/>
      <c r="CT332" s="103"/>
      <c r="CU332" s="103"/>
      <c r="CV332" s="103"/>
    </row>
    <row r="333" spans="1:100" ht="15.6" customHeight="1" x14ac:dyDescent="0.2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3"/>
      <c r="CF333" s="103"/>
      <c r="CG333" s="103"/>
      <c r="CH333" s="103"/>
      <c r="CI333" s="103"/>
      <c r="CJ333" s="103"/>
      <c r="CK333" s="103"/>
      <c r="CL333" s="103"/>
      <c r="CM333" s="103"/>
      <c r="CN333" s="103"/>
      <c r="CO333" s="103"/>
      <c r="CP333" s="103"/>
      <c r="CQ333" s="103"/>
      <c r="CR333" s="103"/>
      <c r="CS333" s="103"/>
      <c r="CT333" s="103"/>
      <c r="CU333" s="103"/>
      <c r="CV333" s="103"/>
    </row>
    <row r="334" spans="1:100" ht="15.6" customHeight="1" x14ac:dyDescent="0.2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3"/>
      <c r="CF334" s="103"/>
      <c r="CG334" s="103"/>
      <c r="CH334" s="103"/>
      <c r="CI334" s="103"/>
      <c r="CJ334" s="103"/>
      <c r="CK334" s="103"/>
      <c r="CL334" s="103"/>
      <c r="CM334" s="103"/>
      <c r="CN334" s="103"/>
      <c r="CO334" s="103"/>
      <c r="CP334" s="103"/>
      <c r="CQ334" s="103"/>
      <c r="CR334" s="103"/>
      <c r="CS334" s="103"/>
      <c r="CT334" s="103"/>
      <c r="CU334" s="103"/>
      <c r="CV334" s="103"/>
    </row>
    <row r="335" spans="1:100" ht="15.6" customHeight="1" x14ac:dyDescent="0.2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3"/>
      <c r="CF335" s="103"/>
      <c r="CG335" s="103"/>
      <c r="CH335" s="103"/>
      <c r="CI335" s="103"/>
      <c r="CJ335" s="103"/>
      <c r="CK335" s="103"/>
      <c r="CL335" s="103"/>
      <c r="CM335" s="103"/>
      <c r="CN335" s="103"/>
      <c r="CO335" s="103"/>
      <c r="CP335" s="103"/>
      <c r="CQ335" s="103"/>
      <c r="CR335" s="103"/>
      <c r="CS335" s="103"/>
      <c r="CT335" s="103"/>
      <c r="CU335" s="103"/>
      <c r="CV335" s="103"/>
    </row>
    <row r="336" spans="1:100" ht="15.6" customHeight="1" x14ac:dyDescent="0.2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  <c r="CB336" s="103"/>
      <c r="CC336" s="103"/>
      <c r="CD336" s="103"/>
      <c r="CE336" s="103"/>
      <c r="CF336" s="103"/>
      <c r="CG336" s="103"/>
      <c r="CH336" s="103"/>
      <c r="CI336" s="103"/>
      <c r="CJ336" s="103"/>
      <c r="CK336" s="103"/>
      <c r="CL336" s="103"/>
      <c r="CM336" s="103"/>
      <c r="CN336" s="103"/>
      <c r="CO336" s="103"/>
      <c r="CP336" s="103"/>
      <c r="CQ336" s="103"/>
      <c r="CR336" s="103"/>
      <c r="CS336" s="103"/>
      <c r="CT336" s="103"/>
      <c r="CU336" s="103"/>
      <c r="CV336" s="103"/>
    </row>
    <row r="337" spans="1:100" ht="15.6" customHeight="1" x14ac:dyDescent="0.2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  <c r="CB337" s="103"/>
      <c r="CC337" s="103"/>
      <c r="CD337" s="103"/>
      <c r="CE337" s="103"/>
      <c r="CF337" s="103"/>
      <c r="CG337" s="103"/>
      <c r="CH337" s="103"/>
      <c r="CI337" s="103"/>
      <c r="CJ337" s="103"/>
      <c r="CK337" s="103"/>
      <c r="CL337" s="103"/>
      <c r="CM337" s="103"/>
      <c r="CN337" s="103"/>
      <c r="CO337" s="103"/>
      <c r="CP337" s="103"/>
      <c r="CQ337" s="103"/>
      <c r="CR337" s="103"/>
      <c r="CS337" s="103"/>
      <c r="CT337" s="103"/>
      <c r="CU337" s="103"/>
      <c r="CV337" s="103"/>
    </row>
    <row r="338" spans="1:100" ht="15.6" customHeight="1" x14ac:dyDescent="0.2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  <c r="CB338" s="103"/>
      <c r="CC338" s="103"/>
      <c r="CD338" s="103"/>
      <c r="CE338" s="103"/>
      <c r="CF338" s="103"/>
      <c r="CG338" s="103"/>
      <c r="CH338" s="103"/>
      <c r="CI338" s="103"/>
      <c r="CJ338" s="103"/>
      <c r="CK338" s="103"/>
      <c r="CL338" s="103"/>
      <c r="CM338" s="103"/>
      <c r="CN338" s="103"/>
      <c r="CO338" s="103"/>
      <c r="CP338" s="103"/>
      <c r="CQ338" s="103"/>
      <c r="CR338" s="103"/>
      <c r="CS338" s="103"/>
      <c r="CT338" s="103"/>
      <c r="CU338" s="103"/>
      <c r="CV338" s="103"/>
    </row>
    <row r="339" spans="1:100" ht="15.6" customHeight="1" x14ac:dyDescent="0.2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  <c r="CB339" s="103"/>
      <c r="CC339" s="103"/>
      <c r="CD339" s="103"/>
      <c r="CE339" s="103"/>
      <c r="CF339" s="103"/>
      <c r="CG339" s="103"/>
      <c r="CH339" s="103"/>
      <c r="CI339" s="103"/>
      <c r="CJ339" s="103"/>
      <c r="CK339" s="103"/>
      <c r="CL339" s="103"/>
      <c r="CM339" s="103"/>
      <c r="CN339" s="103"/>
      <c r="CO339" s="103"/>
      <c r="CP339" s="103"/>
      <c r="CQ339" s="103"/>
      <c r="CR339" s="103"/>
      <c r="CS339" s="103"/>
      <c r="CT339" s="103"/>
      <c r="CU339" s="103"/>
      <c r="CV339" s="103"/>
    </row>
    <row r="340" spans="1:100" ht="15.6" customHeight="1" x14ac:dyDescent="0.2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3"/>
      <c r="CF340" s="103"/>
      <c r="CG340" s="103"/>
      <c r="CH340" s="103"/>
      <c r="CI340" s="103"/>
      <c r="CJ340" s="103"/>
      <c r="CK340" s="103"/>
      <c r="CL340" s="103"/>
      <c r="CM340" s="103"/>
      <c r="CN340" s="103"/>
      <c r="CO340" s="103"/>
      <c r="CP340" s="103"/>
      <c r="CQ340" s="103"/>
      <c r="CR340" s="103"/>
      <c r="CS340" s="103"/>
      <c r="CT340" s="103"/>
      <c r="CU340" s="103"/>
      <c r="CV340" s="103"/>
    </row>
    <row r="341" spans="1:100" ht="15.6" customHeight="1" x14ac:dyDescent="0.2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  <c r="CB341" s="103"/>
      <c r="CC341" s="103"/>
      <c r="CD341" s="103"/>
      <c r="CE341" s="103"/>
      <c r="CF341" s="103"/>
      <c r="CG341" s="103"/>
      <c r="CH341" s="103"/>
      <c r="CI341" s="103"/>
      <c r="CJ341" s="103"/>
      <c r="CK341" s="103"/>
      <c r="CL341" s="103"/>
      <c r="CM341" s="103"/>
      <c r="CN341" s="103"/>
      <c r="CO341" s="103"/>
      <c r="CP341" s="103"/>
      <c r="CQ341" s="103"/>
      <c r="CR341" s="103"/>
      <c r="CS341" s="103"/>
      <c r="CT341" s="103"/>
      <c r="CU341" s="103"/>
      <c r="CV341" s="103"/>
    </row>
    <row r="342" spans="1:100" ht="15.6" customHeight="1" x14ac:dyDescent="0.2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  <c r="CB342" s="103"/>
      <c r="CC342" s="103"/>
      <c r="CD342" s="103"/>
      <c r="CE342" s="103"/>
      <c r="CF342" s="103"/>
      <c r="CG342" s="103"/>
      <c r="CH342" s="103"/>
      <c r="CI342" s="103"/>
      <c r="CJ342" s="103"/>
      <c r="CK342" s="103"/>
      <c r="CL342" s="103"/>
      <c r="CM342" s="103"/>
      <c r="CN342" s="103"/>
      <c r="CO342" s="103"/>
      <c r="CP342" s="103"/>
      <c r="CQ342" s="103"/>
      <c r="CR342" s="103"/>
      <c r="CS342" s="103"/>
      <c r="CT342" s="103"/>
      <c r="CU342" s="103"/>
      <c r="CV342" s="103"/>
    </row>
    <row r="343" spans="1:100" ht="15.6" customHeight="1" x14ac:dyDescent="0.2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  <c r="CB343" s="103"/>
      <c r="CC343" s="103"/>
      <c r="CD343" s="103"/>
      <c r="CE343" s="103"/>
      <c r="CF343" s="103"/>
      <c r="CG343" s="103"/>
      <c r="CH343" s="103"/>
      <c r="CI343" s="103"/>
      <c r="CJ343" s="103"/>
      <c r="CK343" s="103"/>
      <c r="CL343" s="103"/>
      <c r="CM343" s="103"/>
      <c r="CN343" s="103"/>
      <c r="CO343" s="103"/>
      <c r="CP343" s="103"/>
      <c r="CQ343" s="103"/>
      <c r="CR343" s="103"/>
      <c r="CS343" s="103"/>
      <c r="CT343" s="103"/>
      <c r="CU343" s="103"/>
      <c r="CV343" s="103"/>
    </row>
    <row r="344" spans="1:100" ht="15.6" customHeight="1" x14ac:dyDescent="0.2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  <c r="CB344" s="103"/>
      <c r="CC344" s="103"/>
      <c r="CD344" s="103"/>
      <c r="CE344" s="103"/>
      <c r="CF344" s="103"/>
      <c r="CG344" s="103"/>
      <c r="CH344" s="103"/>
      <c r="CI344" s="103"/>
      <c r="CJ344" s="103"/>
      <c r="CK344" s="103"/>
      <c r="CL344" s="103"/>
      <c r="CM344" s="103"/>
      <c r="CN344" s="103"/>
      <c r="CO344" s="103"/>
      <c r="CP344" s="103"/>
      <c r="CQ344" s="103"/>
      <c r="CR344" s="103"/>
      <c r="CS344" s="103"/>
      <c r="CT344" s="103"/>
      <c r="CU344" s="103"/>
      <c r="CV344" s="103"/>
    </row>
    <row r="345" spans="1:100" ht="15.6" customHeight="1" x14ac:dyDescent="0.2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  <c r="CB345" s="103"/>
      <c r="CC345" s="103"/>
      <c r="CD345" s="103"/>
      <c r="CE345" s="103"/>
      <c r="CF345" s="103"/>
      <c r="CG345" s="103"/>
      <c r="CH345" s="103"/>
      <c r="CI345" s="103"/>
      <c r="CJ345" s="103"/>
      <c r="CK345" s="103"/>
      <c r="CL345" s="103"/>
      <c r="CM345" s="103"/>
      <c r="CN345" s="103"/>
      <c r="CO345" s="103"/>
      <c r="CP345" s="103"/>
      <c r="CQ345" s="103"/>
      <c r="CR345" s="103"/>
      <c r="CS345" s="103"/>
      <c r="CT345" s="103"/>
      <c r="CU345" s="103"/>
      <c r="CV345" s="103"/>
    </row>
    <row r="346" spans="1:100" ht="15.6" customHeight="1" x14ac:dyDescent="0.2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  <c r="CB346" s="103"/>
      <c r="CC346" s="103"/>
      <c r="CD346" s="103"/>
      <c r="CE346" s="103"/>
      <c r="CF346" s="103"/>
      <c r="CG346" s="103"/>
      <c r="CH346" s="103"/>
      <c r="CI346" s="103"/>
      <c r="CJ346" s="103"/>
      <c r="CK346" s="103"/>
      <c r="CL346" s="103"/>
      <c r="CM346" s="103"/>
      <c r="CN346" s="103"/>
      <c r="CO346" s="103"/>
      <c r="CP346" s="103"/>
      <c r="CQ346" s="103"/>
      <c r="CR346" s="103"/>
      <c r="CS346" s="103"/>
      <c r="CT346" s="103"/>
      <c r="CU346" s="103"/>
      <c r="CV346" s="103"/>
    </row>
    <row r="347" spans="1:100" ht="15.6" customHeight="1" x14ac:dyDescent="0.2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  <c r="CB347" s="103"/>
      <c r="CC347" s="103"/>
      <c r="CD347" s="103"/>
      <c r="CE347" s="103"/>
      <c r="CF347" s="103"/>
      <c r="CG347" s="103"/>
      <c r="CH347" s="103"/>
      <c r="CI347" s="103"/>
      <c r="CJ347" s="103"/>
      <c r="CK347" s="103"/>
      <c r="CL347" s="103"/>
      <c r="CM347" s="103"/>
      <c r="CN347" s="103"/>
      <c r="CO347" s="103"/>
      <c r="CP347" s="103"/>
      <c r="CQ347" s="103"/>
      <c r="CR347" s="103"/>
      <c r="CS347" s="103"/>
      <c r="CT347" s="103"/>
      <c r="CU347" s="103"/>
      <c r="CV347" s="103"/>
    </row>
    <row r="348" spans="1:100" ht="15.6" customHeight="1" x14ac:dyDescent="0.2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  <c r="CB348" s="103"/>
      <c r="CC348" s="103"/>
      <c r="CD348" s="103"/>
      <c r="CE348" s="103"/>
      <c r="CF348" s="103"/>
      <c r="CG348" s="103"/>
      <c r="CH348" s="103"/>
      <c r="CI348" s="103"/>
      <c r="CJ348" s="103"/>
      <c r="CK348" s="103"/>
      <c r="CL348" s="103"/>
      <c r="CM348" s="103"/>
      <c r="CN348" s="103"/>
      <c r="CO348" s="103"/>
      <c r="CP348" s="103"/>
      <c r="CQ348" s="103"/>
      <c r="CR348" s="103"/>
      <c r="CS348" s="103"/>
      <c r="CT348" s="103"/>
      <c r="CU348" s="103"/>
      <c r="CV348" s="103"/>
    </row>
    <row r="349" spans="1:100" ht="15.6" customHeight="1" x14ac:dyDescent="0.2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  <c r="CB349" s="103"/>
      <c r="CC349" s="103"/>
      <c r="CD349" s="103"/>
      <c r="CE349" s="103"/>
      <c r="CF349" s="103"/>
      <c r="CG349" s="103"/>
      <c r="CH349" s="103"/>
      <c r="CI349" s="103"/>
      <c r="CJ349" s="103"/>
      <c r="CK349" s="103"/>
      <c r="CL349" s="103"/>
      <c r="CM349" s="103"/>
      <c r="CN349" s="103"/>
      <c r="CO349" s="103"/>
      <c r="CP349" s="103"/>
      <c r="CQ349" s="103"/>
      <c r="CR349" s="103"/>
      <c r="CS349" s="103"/>
      <c r="CT349" s="103"/>
      <c r="CU349" s="103"/>
      <c r="CV349" s="103"/>
    </row>
    <row r="350" spans="1:100" ht="15.6" customHeight="1" x14ac:dyDescent="0.2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  <c r="CB350" s="103"/>
      <c r="CC350" s="103"/>
      <c r="CD350" s="103"/>
      <c r="CE350" s="103"/>
      <c r="CF350" s="103"/>
      <c r="CG350" s="103"/>
      <c r="CH350" s="103"/>
      <c r="CI350" s="103"/>
      <c r="CJ350" s="103"/>
      <c r="CK350" s="103"/>
      <c r="CL350" s="103"/>
      <c r="CM350" s="103"/>
      <c r="CN350" s="103"/>
      <c r="CO350" s="103"/>
      <c r="CP350" s="103"/>
      <c r="CQ350" s="103"/>
      <c r="CR350" s="103"/>
      <c r="CS350" s="103"/>
      <c r="CT350" s="103"/>
      <c r="CU350" s="103"/>
      <c r="CV350" s="103"/>
    </row>
    <row r="351" spans="1:100" ht="15.6" customHeight="1" x14ac:dyDescent="0.2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  <c r="CB351" s="103"/>
      <c r="CC351" s="103"/>
      <c r="CD351" s="103"/>
      <c r="CE351" s="103"/>
      <c r="CF351" s="103"/>
      <c r="CG351" s="103"/>
      <c r="CH351" s="103"/>
      <c r="CI351" s="103"/>
      <c r="CJ351" s="103"/>
      <c r="CK351" s="103"/>
      <c r="CL351" s="103"/>
      <c r="CM351" s="103"/>
      <c r="CN351" s="103"/>
      <c r="CO351" s="103"/>
      <c r="CP351" s="103"/>
      <c r="CQ351" s="103"/>
      <c r="CR351" s="103"/>
      <c r="CS351" s="103"/>
      <c r="CT351" s="103"/>
      <c r="CU351" s="103"/>
      <c r="CV351" s="103"/>
    </row>
    <row r="352" spans="1:100" ht="15.6" customHeight="1" x14ac:dyDescent="0.2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  <c r="CB352" s="103"/>
      <c r="CC352" s="103"/>
      <c r="CD352" s="103"/>
      <c r="CE352" s="103"/>
      <c r="CF352" s="103"/>
      <c r="CG352" s="103"/>
      <c r="CH352" s="103"/>
      <c r="CI352" s="103"/>
      <c r="CJ352" s="103"/>
      <c r="CK352" s="103"/>
      <c r="CL352" s="103"/>
      <c r="CM352" s="103"/>
      <c r="CN352" s="103"/>
      <c r="CO352" s="103"/>
      <c r="CP352" s="103"/>
      <c r="CQ352" s="103"/>
      <c r="CR352" s="103"/>
      <c r="CS352" s="103"/>
      <c r="CT352" s="103"/>
      <c r="CU352" s="103"/>
      <c r="CV352" s="103"/>
    </row>
    <row r="353" spans="1:100" ht="15.6" customHeight="1" x14ac:dyDescent="0.2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  <c r="CB353" s="103"/>
      <c r="CC353" s="103"/>
      <c r="CD353" s="103"/>
      <c r="CE353" s="103"/>
      <c r="CF353" s="103"/>
      <c r="CG353" s="103"/>
      <c r="CH353" s="103"/>
      <c r="CI353" s="103"/>
      <c r="CJ353" s="103"/>
      <c r="CK353" s="103"/>
      <c r="CL353" s="103"/>
      <c r="CM353" s="103"/>
      <c r="CN353" s="103"/>
      <c r="CO353" s="103"/>
      <c r="CP353" s="103"/>
      <c r="CQ353" s="103"/>
      <c r="CR353" s="103"/>
      <c r="CS353" s="103"/>
      <c r="CT353" s="103"/>
      <c r="CU353" s="103"/>
      <c r="CV353" s="103"/>
    </row>
    <row r="354" spans="1:100" ht="15.6" customHeight="1" x14ac:dyDescent="0.2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  <c r="CB354" s="103"/>
      <c r="CC354" s="103"/>
      <c r="CD354" s="103"/>
      <c r="CE354" s="103"/>
      <c r="CF354" s="103"/>
      <c r="CG354" s="103"/>
      <c r="CH354" s="103"/>
      <c r="CI354" s="103"/>
      <c r="CJ354" s="103"/>
      <c r="CK354" s="103"/>
      <c r="CL354" s="103"/>
      <c r="CM354" s="103"/>
      <c r="CN354" s="103"/>
      <c r="CO354" s="103"/>
      <c r="CP354" s="103"/>
      <c r="CQ354" s="103"/>
      <c r="CR354" s="103"/>
      <c r="CS354" s="103"/>
      <c r="CT354" s="103"/>
      <c r="CU354" s="103"/>
      <c r="CV354" s="103"/>
    </row>
    <row r="355" spans="1:100" ht="15.6" customHeight="1" x14ac:dyDescent="0.2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  <c r="CB355" s="103"/>
      <c r="CC355" s="103"/>
      <c r="CD355" s="103"/>
      <c r="CE355" s="103"/>
      <c r="CF355" s="103"/>
      <c r="CG355" s="103"/>
      <c r="CH355" s="103"/>
      <c r="CI355" s="103"/>
      <c r="CJ355" s="103"/>
      <c r="CK355" s="103"/>
      <c r="CL355" s="103"/>
      <c r="CM355" s="103"/>
      <c r="CN355" s="103"/>
      <c r="CO355" s="103"/>
      <c r="CP355" s="103"/>
      <c r="CQ355" s="103"/>
      <c r="CR355" s="103"/>
      <c r="CS355" s="103"/>
      <c r="CT355" s="103"/>
      <c r="CU355" s="103"/>
      <c r="CV355" s="103"/>
    </row>
    <row r="356" spans="1:100" ht="15.6" customHeight="1" x14ac:dyDescent="0.2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  <c r="CB356" s="103"/>
      <c r="CC356" s="103"/>
      <c r="CD356" s="103"/>
      <c r="CE356" s="103"/>
      <c r="CF356" s="103"/>
      <c r="CG356" s="103"/>
      <c r="CH356" s="103"/>
      <c r="CI356" s="103"/>
      <c r="CJ356" s="103"/>
      <c r="CK356" s="103"/>
      <c r="CL356" s="103"/>
      <c r="CM356" s="103"/>
      <c r="CN356" s="103"/>
      <c r="CO356" s="103"/>
      <c r="CP356" s="103"/>
      <c r="CQ356" s="103"/>
      <c r="CR356" s="103"/>
      <c r="CS356" s="103"/>
      <c r="CT356" s="103"/>
      <c r="CU356" s="103"/>
      <c r="CV356" s="103"/>
    </row>
    <row r="357" spans="1:100" ht="15.6" customHeight="1" x14ac:dyDescent="0.2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  <c r="CB357" s="103"/>
      <c r="CC357" s="103"/>
      <c r="CD357" s="103"/>
      <c r="CE357" s="103"/>
      <c r="CF357" s="103"/>
      <c r="CG357" s="103"/>
      <c r="CH357" s="103"/>
      <c r="CI357" s="103"/>
      <c r="CJ357" s="103"/>
      <c r="CK357" s="103"/>
      <c r="CL357" s="103"/>
      <c r="CM357" s="103"/>
      <c r="CN357" s="103"/>
      <c r="CO357" s="103"/>
      <c r="CP357" s="103"/>
      <c r="CQ357" s="103"/>
      <c r="CR357" s="103"/>
      <c r="CS357" s="103"/>
      <c r="CT357" s="103"/>
      <c r="CU357" s="103"/>
      <c r="CV357" s="103"/>
    </row>
    <row r="358" spans="1:100" ht="15.6" customHeight="1" x14ac:dyDescent="0.2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  <c r="CB358" s="103"/>
      <c r="CC358" s="103"/>
      <c r="CD358" s="103"/>
      <c r="CE358" s="103"/>
      <c r="CF358" s="103"/>
      <c r="CG358" s="103"/>
      <c r="CH358" s="103"/>
      <c r="CI358" s="103"/>
      <c r="CJ358" s="103"/>
      <c r="CK358" s="103"/>
      <c r="CL358" s="103"/>
      <c r="CM358" s="103"/>
      <c r="CN358" s="103"/>
      <c r="CO358" s="103"/>
      <c r="CP358" s="103"/>
      <c r="CQ358" s="103"/>
      <c r="CR358" s="103"/>
      <c r="CS358" s="103"/>
      <c r="CT358" s="103"/>
      <c r="CU358" s="103"/>
      <c r="CV358" s="103"/>
    </row>
    <row r="359" spans="1:100" ht="15.6" customHeight="1" x14ac:dyDescent="0.2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  <c r="CB359" s="103"/>
      <c r="CC359" s="103"/>
      <c r="CD359" s="103"/>
      <c r="CE359" s="103"/>
      <c r="CF359" s="103"/>
      <c r="CG359" s="103"/>
      <c r="CH359" s="103"/>
      <c r="CI359" s="103"/>
      <c r="CJ359" s="103"/>
      <c r="CK359" s="103"/>
      <c r="CL359" s="103"/>
      <c r="CM359" s="103"/>
      <c r="CN359" s="103"/>
      <c r="CO359" s="103"/>
      <c r="CP359" s="103"/>
      <c r="CQ359" s="103"/>
      <c r="CR359" s="103"/>
      <c r="CS359" s="103"/>
      <c r="CT359" s="103"/>
      <c r="CU359" s="103"/>
      <c r="CV359" s="103"/>
    </row>
    <row r="360" spans="1:100" ht="15.6" customHeight="1" x14ac:dyDescent="0.2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  <c r="CB360" s="103"/>
      <c r="CC360" s="103"/>
      <c r="CD360" s="103"/>
      <c r="CE360" s="103"/>
      <c r="CF360" s="103"/>
      <c r="CG360" s="103"/>
      <c r="CH360" s="103"/>
      <c r="CI360" s="103"/>
      <c r="CJ360" s="103"/>
      <c r="CK360" s="103"/>
      <c r="CL360" s="103"/>
      <c r="CM360" s="103"/>
      <c r="CN360" s="103"/>
      <c r="CO360" s="103"/>
      <c r="CP360" s="103"/>
      <c r="CQ360" s="103"/>
      <c r="CR360" s="103"/>
      <c r="CS360" s="103"/>
      <c r="CT360" s="103"/>
      <c r="CU360" s="103"/>
      <c r="CV360" s="103"/>
    </row>
    <row r="361" spans="1:100" ht="15.6" customHeight="1" x14ac:dyDescent="0.2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  <c r="CB361" s="103"/>
      <c r="CC361" s="103"/>
      <c r="CD361" s="103"/>
      <c r="CE361" s="103"/>
      <c r="CF361" s="103"/>
      <c r="CG361" s="103"/>
      <c r="CH361" s="103"/>
      <c r="CI361" s="103"/>
      <c r="CJ361" s="103"/>
      <c r="CK361" s="103"/>
      <c r="CL361" s="103"/>
      <c r="CM361" s="103"/>
      <c r="CN361" s="103"/>
      <c r="CO361" s="103"/>
      <c r="CP361" s="103"/>
      <c r="CQ361" s="103"/>
      <c r="CR361" s="103"/>
      <c r="CS361" s="103"/>
      <c r="CT361" s="103"/>
      <c r="CU361" s="103"/>
      <c r="CV361" s="103"/>
    </row>
    <row r="362" spans="1:100" ht="15.6" customHeight="1" x14ac:dyDescent="0.2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  <c r="CB362" s="103"/>
      <c r="CC362" s="103"/>
      <c r="CD362" s="103"/>
      <c r="CE362" s="103"/>
      <c r="CF362" s="103"/>
      <c r="CG362" s="103"/>
      <c r="CH362" s="103"/>
      <c r="CI362" s="103"/>
      <c r="CJ362" s="103"/>
      <c r="CK362" s="103"/>
      <c r="CL362" s="103"/>
      <c r="CM362" s="103"/>
      <c r="CN362" s="103"/>
      <c r="CO362" s="103"/>
      <c r="CP362" s="103"/>
      <c r="CQ362" s="103"/>
      <c r="CR362" s="103"/>
      <c r="CS362" s="103"/>
      <c r="CT362" s="103"/>
      <c r="CU362" s="103"/>
      <c r="CV362" s="103"/>
    </row>
    <row r="363" spans="1:100" ht="15.6" customHeight="1" x14ac:dyDescent="0.2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  <c r="CB363" s="103"/>
      <c r="CC363" s="103"/>
      <c r="CD363" s="103"/>
      <c r="CE363" s="103"/>
      <c r="CF363" s="103"/>
      <c r="CG363" s="103"/>
      <c r="CH363" s="103"/>
      <c r="CI363" s="103"/>
      <c r="CJ363" s="103"/>
      <c r="CK363" s="103"/>
      <c r="CL363" s="103"/>
      <c r="CM363" s="103"/>
      <c r="CN363" s="103"/>
      <c r="CO363" s="103"/>
      <c r="CP363" s="103"/>
      <c r="CQ363" s="103"/>
      <c r="CR363" s="103"/>
      <c r="CS363" s="103"/>
      <c r="CT363" s="103"/>
      <c r="CU363" s="103"/>
      <c r="CV363" s="103"/>
    </row>
    <row r="364" spans="1:100" ht="15.6" customHeight="1" x14ac:dyDescent="0.2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  <c r="CB364" s="103"/>
      <c r="CC364" s="103"/>
      <c r="CD364" s="103"/>
      <c r="CE364" s="103"/>
      <c r="CF364" s="103"/>
      <c r="CG364" s="103"/>
      <c r="CH364" s="103"/>
      <c r="CI364" s="103"/>
      <c r="CJ364" s="103"/>
      <c r="CK364" s="103"/>
      <c r="CL364" s="103"/>
      <c r="CM364" s="103"/>
      <c r="CN364" s="103"/>
      <c r="CO364" s="103"/>
      <c r="CP364" s="103"/>
      <c r="CQ364" s="103"/>
      <c r="CR364" s="103"/>
      <c r="CS364" s="103"/>
      <c r="CT364" s="103"/>
      <c r="CU364" s="103"/>
      <c r="CV364" s="103"/>
    </row>
    <row r="365" spans="1:100" ht="15.6" customHeight="1" x14ac:dyDescent="0.2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  <c r="CB365" s="103"/>
      <c r="CC365" s="103"/>
      <c r="CD365" s="103"/>
      <c r="CE365" s="103"/>
      <c r="CF365" s="103"/>
      <c r="CG365" s="103"/>
      <c r="CH365" s="103"/>
      <c r="CI365" s="103"/>
      <c r="CJ365" s="103"/>
      <c r="CK365" s="103"/>
      <c r="CL365" s="103"/>
      <c r="CM365" s="103"/>
      <c r="CN365" s="103"/>
      <c r="CO365" s="103"/>
      <c r="CP365" s="103"/>
      <c r="CQ365" s="103"/>
      <c r="CR365" s="103"/>
      <c r="CS365" s="103"/>
      <c r="CT365" s="103"/>
      <c r="CU365" s="103"/>
      <c r="CV365" s="103"/>
    </row>
    <row r="366" spans="1:100" ht="15.6" customHeight="1" x14ac:dyDescent="0.2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  <c r="CB366" s="103"/>
      <c r="CC366" s="103"/>
      <c r="CD366" s="103"/>
      <c r="CE366" s="103"/>
      <c r="CF366" s="103"/>
      <c r="CG366" s="103"/>
      <c r="CH366" s="103"/>
      <c r="CI366" s="103"/>
      <c r="CJ366" s="103"/>
      <c r="CK366" s="103"/>
      <c r="CL366" s="103"/>
      <c r="CM366" s="103"/>
      <c r="CN366" s="103"/>
      <c r="CO366" s="103"/>
      <c r="CP366" s="103"/>
      <c r="CQ366" s="103"/>
      <c r="CR366" s="103"/>
      <c r="CS366" s="103"/>
      <c r="CT366" s="103"/>
      <c r="CU366" s="103"/>
      <c r="CV366" s="103"/>
    </row>
    <row r="367" spans="1:100" ht="15.6" customHeight="1" x14ac:dyDescent="0.2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  <c r="CB367" s="103"/>
      <c r="CC367" s="103"/>
      <c r="CD367" s="103"/>
      <c r="CE367" s="103"/>
      <c r="CF367" s="103"/>
      <c r="CG367" s="103"/>
      <c r="CH367" s="103"/>
      <c r="CI367" s="103"/>
      <c r="CJ367" s="103"/>
      <c r="CK367" s="103"/>
      <c r="CL367" s="103"/>
      <c r="CM367" s="103"/>
      <c r="CN367" s="103"/>
      <c r="CO367" s="103"/>
      <c r="CP367" s="103"/>
      <c r="CQ367" s="103"/>
      <c r="CR367" s="103"/>
      <c r="CS367" s="103"/>
      <c r="CT367" s="103"/>
      <c r="CU367" s="103"/>
      <c r="CV367" s="103"/>
    </row>
    <row r="368" spans="1:100" ht="15.6" customHeight="1" x14ac:dyDescent="0.2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  <c r="CB368" s="103"/>
      <c r="CC368" s="103"/>
      <c r="CD368" s="103"/>
      <c r="CE368" s="103"/>
      <c r="CF368" s="103"/>
      <c r="CG368" s="103"/>
      <c r="CH368" s="103"/>
      <c r="CI368" s="103"/>
      <c r="CJ368" s="103"/>
      <c r="CK368" s="103"/>
      <c r="CL368" s="103"/>
      <c r="CM368" s="103"/>
      <c r="CN368" s="103"/>
      <c r="CO368" s="103"/>
      <c r="CP368" s="103"/>
      <c r="CQ368" s="103"/>
      <c r="CR368" s="103"/>
      <c r="CS368" s="103"/>
      <c r="CT368" s="103"/>
      <c r="CU368" s="103"/>
      <c r="CV368" s="103"/>
    </row>
    <row r="369" spans="1:100" ht="15.6" customHeight="1" x14ac:dyDescent="0.2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  <c r="CB369" s="103"/>
      <c r="CC369" s="103"/>
      <c r="CD369" s="103"/>
      <c r="CE369" s="103"/>
      <c r="CF369" s="103"/>
      <c r="CG369" s="103"/>
      <c r="CH369" s="103"/>
      <c r="CI369" s="103"/>
      <c r="CJ369" s="103"/>
      <c r="CK369" s="103"/>
      <c r="CL369" s="103"/>
      <c r="CM369" s="103"/>
      <c r="CN369" s="103"/>
      <c r="CO369" s="103"/>
      <c r="CP369" s="103"/>
      <c r="CQ369" s="103"/>
      <c r="CR369" s="103"/>
      <c r="CS369" s="103"/>
      <c r="CT369" s="103"/>
      <c r="CU369" s="103"/>
      <c r="CV369" s="103"/>
    </row>
    <row r="370" spans="1:100" ht="15.6" customHeight="1" x14ac:dyDescent="0.2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  <c r="CB370" s="103"/>
      <c r="CC370" s="103"/>
      <c r="CD370" s="103"/>
      <c r="CE370" s="103"/>
      <c r="CF370" s="103"/>
      <c r="CG370" s="103"/>
      <c r="CH370" s="103"/>
      <c r="CI370" s="103"/>
      <c r="CJ370" s="103"/>
      <c r="CK370" s="103"/>
      <c r="CL370" s="103"/>
      <c r="CM370" s="103"/>
      <c r="CN370" s="103"/>
      <c r="CO370" s="103"/>
      <c r="CP370" s="103"/>
      <c r="CQ370" s="103"/>
      <c r="CR370" s="103"/>
      <c r="CS370" s="103"/>
      <c r="CT370" s="103"/>
      <c r="CU370" s="103"/>
      <c r="CV370" s="103"/>
    </row>
    <row r="371" spans="1:100" ht="15.6" customHeight="1" x14ac:dyDescent="0.2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  <c r="CB371" s="103"/>
      <c r="CC371" s="103"/>
      <c r="CD371" s="103"/>
      <c r="CE371" s="103"/>
      <c r="CF371" s="103"/>
      <c r="CG371" s="103"/>
      <c r="CH371" s="103"/>
      <c r="CI371" s="103"/>
      <c r="CJ371" s="103"/>
      <c r="CK371" s="103"/>
      <c r="CL371" s="103"/>
      <c r="CM371" s="103"/>
      <c r="CN371" s="103"/>
      <c r="CO371" s="103"/>
      <c r="CP371" s="103"/>
      <c r="CQ371" s="103"/>
      <c r="CR371" s="103"/>
      <c r="CS371" s="103"/>
      <c r="CT371" s="103"/>
      <c r="CU371" s="103"/>
      <c r="CV371" s="103"/>
    </row>
    <row r="372" spans="1:100" ht="15.6" customHeight="1" x14ac:dyDescent="0.2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  <c r="CB372" s="103"/>
      <c r="CC372" s="103"/>
      <c r="CD372" s="103"/>
      <c r="CE372" s="103"/>
      <c r="CF372" s="103"/>
      <c r="CG372" s="103"/>
      <c r="CH372" s="103"/>
      <c r="CI372" s="103"/>
      <c r="CJ372" s="103"/>
      <c r="CK372" s="103"/>
      <c r="CL372" s="103"/>
      <c r="CM372" s="103"/>
      <c r="CN372" s="103"/>
      <c r="CO372" s="103"/>
      <c r="CP372" s="103"/>
      <c r="CQ372" s="103"/>
      <c r="CR372" s="103"/>
      <c r="CS372" s="103"/>
      <c r="CT372" s="103"/>
      <c r="CU372" s="103"/>
      <c r="CV372" s="103"/>
    </row>
    <row r="373" spans="1:100" ht="15.6" customHeight="1" x14ac:dyDescent="0.2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  <c r="CB373" s="103"/>
      <c r="CC373" s="103"/>
      <c r="CD373" s="103"/>
      <c r="CE373" s="103"/>
      <c r="CF373" s="103"/>
      <c r="CG373" s="103"/>
      <c r="CH373" s="103"/>
      <c r="CI373" s="103"/>
      <c r="CJ373" s="103"/>
      <c r="CK373" s="103"/>
      <c r="CL373" s="103"/>
      <c r="CM373" s="103"/>
      <c r="CN373" s="103"/>
      <c r="CO373" s="103"/>
      <c r="CP373" s="103"/>
      <c r="CQ373" s="103"/>
      <c r="CR373" s="103"/>
      <c r="CS373" s="103"/>
      <c r="CT373" s="103"/>
      <c r="CU373" s="103"/>
      <c r="CV373" s="103"/>
    </row>
    <row r="374" spans="1:100" ht="15.6" customHeight="1" x14ac:dyDescent="0.2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  <c r="CB374" s="103"/>
      <c r="CC374" s="103"/>
      <c r="CD374" s="103"/>
      <c r="CE374" s="103"/>
      <c r="CF374" s="103"/>
      <c r="CG374" s="103"/>
      <c r="CH374" s="103"/>
      <c r="CI374" s="103"/>
      <c r="CJ374" s="103"/>
      <c r="CK374" s="103"/>
      <c r="CL374" s="103"/>
      <c r="CM374" s="103"/>
      <c r="CN374" s="103"/>
      <c r="CO374" s="103"/>
      <c r="CP374" s="103"/>
      <c r="CQ374" s="103"/>
      <c r="CR374" s="103"/>
      <c r="CS374" s="103"/>
      <c r="CT374" s="103"/>
      <c r="CU374" s="103"/>
      <c r="CV374" s="103"/>
    </row>
    <row r="375" spans="1:100" ht="15.6" customHeight="1" x14ac:dyDescent="0.2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  <c r="CB375" s="103"/>
      <c r="CC375" s="103"/>
      <c r="CD375" s="103"/>
      <c r="CE375" s="103"/>
      <c r="CF375" s="103"/>
      <c r="CG375" s="103"/>
      <c r="CH375" s="103"/>
      <c r="CI375" s="103"/>
      <c r="CJ375" s="103"/>
      <c r="CK375" s="103"/>
      <c r="CL375" s="103"/>
      <c r="CM375" s="103"/>
      <c r="CN375" s="103"/>
      <c r="CO375" s="103"/>
      <c r="CP375" s="103"/>
      <c r="CQ375" s="103"/>
      <c r="CR375" s="103"/>
      <c r="CS375" s="103"/>
      <c r="CT375" s="103"/>
      <c r="CU375" s="103"/>
      <c r="CV375" s="103"/>
    </row>
    <row r="376" spans="1:100" ht="15.6" customHeight="1" x14ac:dyDescent="0.2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  <c r="CB376" s="103"/>
      <c r="CC376" s="103"/>
      <c r="CD376" s="103"/>
      <c r="CE376" s="103"/>
      <c r="CF376" s="103"/>
      <c r="CG376" s="103"/>
      <c r="CH376" s="103"/>
      <c r="CI376" s="103"/>
      <c r="CJ376" s="103"/>
      <c r="CK376" s="103"/>
      <c r="CL376" s="103"/>
      <c r="CM376" s="103"/>
      <c r="CN376" s="103"/>
      <c r="CO376" s="103"/>
      <c r="CP376" s="103"/>
      <c r="CQ376" s="103"/>
      <c r="CR376" s="103"/>
      <c r="CS376" s="103"/>
      <c r="CT376" s="103"/>
      <c r="CU376" s="103"/>
      <c r="CV376" s="103"/>
    </row>
    <row r="377" spans="1:100" ht="15.6" customHeight="1" x14ac:dyDescent="0.2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  <c r="CB377" s="103"/>
      <c r="CC377" s="103"/>
      <c r="CD377" s="103"/>
      <c r="CE377" s="103"/>
      <c r="CF377" s="103"/>
      <c r="CG377" s="103"/>
      <c r="CH377" s="103"/>
      <c r="CI377" s="103"/>
      <c r="CJ377" s="103"/>
      <c r="CK377" s="103"/>
      <c r="CL377" s="103"/>
      <c r="CM377" s="103"/>
      <c r="CN377" s="103"/>
      <c r="CO377" s="103"/>
      <c r="CP377" s="103"/>
      <c r="CQ377" s="103"/>
      <c r="CR377" s="103"/>
      <c r="CS377" s="103"/>
      <c r="CT377" s="103"/>
      <c r="CU377" s="103"/>
      <c r="CV377" s="103"/>
    </row>
    <row r="378" spans="1:100" ht="15.6" customHeight="1" x14ac:dyDescent="0.2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  <c r="CB378" s="103"/>
      <c r="CC378" s="103"/>
      <c r="CD378" s="103"/>
      <c r="CE378" s="103"/>
      <c r="CF378" s="103"/>
      <c r="CG378" s="103"/>
      <c r="CH378" s="103"/>
      <c r="CI378" s="103"/>
      <c r="CJ378" s="103"/>
      <c r="CK378" s="103"/>
      <c r="CL378" s="103"/>
      <c r="CM378" s="103"/>
      <c r="CN378" s="103"/>
      <c r="CO378" s="103"/>
      <c r="CP378" s="103"/>
      <c r="CQ378" s="103"/>
      <c r="CR378" s="103"/>
      <c r="CS378" s="103"/>
      <c r="CT378" s="103"/>
      <c r="CU378" s="103"/>
      <c r="CV378" s="103"/>
    </row>
    <row r="379" spans="1:100" ht="15.6" customHeight="1" x14ac:dyDescent="0.2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  <c r="CB379" s="103"/>
      <c r="CC379" s="103"/>
      <c r="CD379" s="103"/>
      <c r="CE379" s="103"/>
      <c r="CF379" s="103"/>
      <c r="CG379" s="103"/>
      <c r="CH379" s="103"/>
      <c r="CI379" s="103"/>
      <c r="CJ379" s="103"/>
      <c r="CK379" s="103"/>
      <c r="CL379" s="103"/>
      <c r="CM379" s="103"/>
      <c r="CN379" s="103"/>
      <c r="CO379" s="103"/>
      <c r="CP379" s="103"/>
      <c r="CQ379" s="103"/>
      <c r="CR379" s="103"/>
      <c r="CS379" s="103"/>
      <c r="CT379" s="103"/>
      <c r="CU379" s="103"/>
      <c r="CV379" s="103"/>
    </row>
    <row r="380" spans="1:100" ht="15.6" customHeight="1" x14ac:dyDescent="0.2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  <c r="CB380" s="103"/>
      <c r="CC380" s="103"/>
      <c r="CD380" s="103"/>
      <c r="CE380" s="103"/>
      <c r="CF380" s="103"/>
      <c r="CG380" s="103"/>
      <c r="CH380" s="103"/>
      <c r="CI380" s="103"/>
      <c r="CJ380" s="103"/>
      <c r="CK380" s="103"/>
      <c r="CL380" s="103"/>
      <c r="CM380" s="103"/>
      <c r="CN380" s="103"/>
      <c r="CO380" s="103"/>
      <c r="CP380" s="103"/>
      <c r="CQ380" s="103"/>
      <c r="CR380" s="103"/>
      <c r="CS380" s="103"/>
      <c r="CT380" s="103"/>
      <c r="CU380" s="103"/>
      <c r="CV380" s="103"/>
    </row>
    <row r="381" spans="1:100" ht="15.6" customHeight="1" x14ac:dyDescent="0.2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  <c r="CB381" s="103"/>
      <c r="CC381" s="103"/>
      <c r="CD381" s="103"/>
      <c r="CE381" s="103"/>
      <c r="CF381" s="103"/>
      <c r="CG381" s="103"/>
      <c r="CH381" s="103"/>
      <c r="CI381" s="103"/>
      <c r="CJ381" s="103"/>
      <c r="CK381" s="103"/>
      <c r="CL381" s="103"/>
      <c r="CM381" s="103"/>
      <c r="CN381" s="103"/>
      <c r="CO381" s="103"/>
      <c r="CP381" s="103"/>
      <c r="CQ381" s="103"/>
      <c r="CR381" s="103"/>
      <c r="CS381" s="103"/>
      <c r="CT381" s="103"/>
      <c r="CU381" s="103"/>
      <c r="CV381" s="103"/>
    </row>
    <row r="382" spans="1:100" ht="15.6" customHeight="1" x14ac:dyDescent="0.2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  <c r="CB382" s="103"/>
      <c r="CC382" s="103"/>
      <c r="CD382" s="103"/>
      <c r="CE382" s="103"/>
      <c r="CF382" s="103"/>
      <c r="CG382" s="103"/>
      <c r="CH382" s="103"/>
      <c r="CI382" s="103"/>
      <c r="CJ382" s="103"/>
      <c r="CK382" s="103"/>
      <c r="CL382" s="103"/>
      <c r="CM382" s="103"/>
      <c r="CN382" s="103"/>
      <c r="CO382" s="103"/>
      <c r="CP382" s="103"/>
      <c r="CQ382" s="103"/>
      <c r="CR382" s="103"/>
      <c r="CS382" s="103"/>
      <c r="CT382" s="103"/>
      <c r="CU382" s="103"/>
      <c r="CV382" s="103"/>
    </row>
    <row r="383" spans="1:100" ht="15.6" customHeight="1" x14ac:dyDescent="0.2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  <c r="CB383" s="103"/>
      <c r="CC383" s="103"/>
      <c r="CD383" s="103"/>
      <c r="CE383" s="103"/>
      <c r="CF383" s="103"/>
      <c r="CG383" s="103"/>
      <c r="CH383" s="103"/>
      <c r="CI383" s="103"/>
      <c r="CJ383" s="103"/>
      <c r="CK383" s="103"/>
      <c r="CL383" s="103"/>
      <c r="CM383" s="103"/>
      <c r="CN383" s="103"/>
      <c r="CO383" s="103"/>
      <c r="CP383" s="103"/>
      <c r="CQ383" s="103"/>
      <c r="CR383" s="103"/>
      <c r="CS383" s="103"/>
      <c r="CT383" s="103"/>
      <c r="CU383" s="103"/>
      <c r="CV383" s="103"/>
    </row>
    <row r="384" spans="1:100" ht="15.6" customHeight="1" x14ac:dyDescent="0.2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  <c r="CB384" s="103"/>
      <c r="CC384" s="103"/>
      <c r="CD384" s="103"/>
      <c r="CE384" s="103"/>
      <c r="CF384" s="103"/>
      <c r="CG384" s="103"/>
      <c r="CH384" s="103"/>
      <c r="CI384" s="103"/>
      <c r="CJ384" s="103"/>
      <c r="CK384" s="103"/>
      <c r="CL384" s="103"/>
      <c r="CM384" s="103"/>
      <c r="CN384" s="103"/>
      <c r="CO384" s="103"/>
      <c r="CP384" s="103"/>
      <c r="CQ384" s="103"/>
      <c r="CR384" s="103"/>
      <c r="CS384" s="103"/>
      <c r="CT384" s="103"/>
      <c r="CU384" s="103"/>
      <c r="CV384" s="103"/>
    </row>
    <row r="385" spans="1:100" ht="15.6" customHeight="1" x14ac:dyDescent="0.2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  <c r="CB385" s="103"/>
      <c r="CC385" s="103"/>
      <c r="CD385" s="103"/>
      <c r="CE385" s="103"/>
      <c r="CF385" s="103"/>
      <c r="CG385" s="103"/>
      <c r="CH385" s="103"/>
      <c r="CI385" s="103"/>
      <c r="CJ385" s="103"/>
      <c r="CK385" s="103"/>
      <c r="CL385" s="103"/>
      <c r="CM385" s="103"/>
      <c r="CN385" s="103"/>
      <c r="CO385" s="103"/>
      <c r="CP385" s="103"/>
      <c r="CQ385" s="103"/>
      <c r="CR385" s="103"/>
      <c r="CS385" s="103"/>
      <c r="CT385" s="103"/>
      <c r="CU385" s="103"/>
      <c r="CV385" s="103"/>
    </row>
    <row r="386" spans="1:100" ht="15.6" customHeight="1" x14ac:dyDescent="0.2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  <c r="CB386" s="103"/>
      <c r="CC386" s="103"/>
      <c r="CD386" s="103"/>
      <c r="CE386" s="103"/>
      <c r="CF386" s="103"/>
      <c r="CG386" s="103"/>
      <c r="CH386" s="103"/>
      <c r="CI386" s="103"/>
      <c r="CJ386" s="103"/>
      <c r="CK386" s="103"/>
      <c r="CL386" s="103"/>
      <c r="CM386" s="103"/>
      <c r="CN386" s="103"/>
      <c r="CO386" s="103"/>
      <c r="CP386" s="103"/>
      <c r="CQ386" s="103"/>
      <c r="CR386" s="103"/>
      <c r="CS386" s="103"/>
      <c r="CT386" s="103"/>
      <c r="CU386" s="103"/>
      <c r="CV386" s="103"/>
    </row>
    <row r="387" spans="1:100" ht="15.6" customHeight="1" x14ac:dyDescent="0.2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  <c r="CB387" s="103"/>
      <c r="CC387" s="103"/>
      <c r="CD387" s="103"/>
      <c r="CE387" s="103"/>
      <c r="CF387" s="103"/>
      <c r="CG387" s="103"/>
      <c r="CH387" s="103"/>
      <c r="CI387" s="103"/>
      <c r="CJ387" s="103"/>
      <c r="CK387" s="103"/>
      <c r="CL387" s="103"/>
      <c r="CM387" s="103"/>
      <c r="CN387" s="103"/>
      <c r="CO387" s="103"/>
      <c r="CP387" s="103"/>
      <c r="CQ387" s="103"/>
      <c r="CR387" s="103"/>
      <c r="CS387" s="103"/>
      <c r="CT387" s="103"/>
      <c r="CU387" s="103"/>
      <c r="CV387" s="103"/>
    </row>
    <row r="388" spans="1:100" ht="15.6" customHeight="1" x14ac:dyDescent="0.2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  <c r="CB388" s="103"/>
      <c r="CC388" s="103"/>
      <c r="CD388" s="103"/>
      <c r="CE388" s="103"/>
      <c r="CF388" s="103"/>
      <c r="CG388" s="103"/>
      <c r="CH388" s="103"/>
      <c r="CI388" s="103"/>
      <c r="CJ388" s="103"/>
      <c r="CK388" s="103"/>
      <c r="CL388" s="103"/>
      <c r="CM388" s="103"/>
      <c r="CN388" s="103"/>
      <c r="CO388" s="103"/>
      <c r="CP388" s="103"/>
      <c r="CQ388" s="103"/>
      <c r="CR388" s="103"/>
      <c r="CS388" s="103"/>
      <c r="CT388" s="103"/>
      <c r="CU388" s="103"/>
      <c r="CV388" s="103"/>
    </row>
    <row r="389" spans="1:100" ht="15.6" customHeight="1" x14ac:dyDescent="0.2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  <c r="CB389" s="103"/>
      <c r="CC389" s="103"/>
      <c r="CD389" s="103"/>
      <c r="CE389" s="103"/>
      <c r="CF389" s="103"/>
      <c r="CG389" s="103"/>
      <c r="CH389" s="103"/>
      <c r="CI389" s="103"/>
      <c r="CJ389" s="103"/>
      <c r="CK389" s="103"/>
      <c r="CL389" s="103"/>
      <c r="CM389" s="103"/>
      <c r="CN389" s="103"/>
      <c r="CO389" s="103"/>
      <c r="CP389" s="103"/>
      <c r="CQ389" s="103"/>
      <c r="CR389" s="103"/>
      <c r="CS389" s="103"/>
      <c r="CT389" s="103"/>
      <c r="CU389" s="103"/>
      <c r="CV389" s="103"/>
    </row>
    <row r="390" spans="1:100" ht="15.6" customHeight="1" x14ac:dyDescent="0.2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  <c r="CB390" s="103"/>
      <c r="CC390" s="103"/>
      <c r="CD390" s="103"/>
      <c r="CE390" s="103"/>
      <c r="CF390" s="103"/>
      <c r="CG390" s="103"/>
      <c r="CH390" s="103"/>
      <c r="CI390" s="103"/>
      <c r="CJ390" s="103"/>
      <c r="CK390" s="103"/>
      <c r="CL390" s="103"/>
      <c r="CM390" s="103"/>
      <c r="CN390" s="103"/>
      <c r="CO390" s="103"/>
      <c r="CP390" s="103"/>
      <c r="CQ390" s="103"/>
      <c r="CR390" s="103"/>
      <c r="CS390" s="103"/>
      <c r="CT390" s="103"/>
      <c r="CU390" s="103"/>
      <c r="CV390" s="103"/>
    </row>
    <row r="391" spans="1:100" ht="15.6" customHeight="1" x14ac:dyDescent="0.2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  <c r="CB391" s="103"/>
      <c r="CC391" s="103"/>
      <c r="CD391" s="103"/>
      <c r="CE391" s="103"/>
      <c r="CF391" s="103"/>
      <c r="CG391" s="103"/>
      <c r="CH391" s="103"/>
      <c r="CI391" s="103"/>
      <c r="CJ391" s="103"/>
      <c r="CK391" s="103"/>
      <c r="CL391" s="103"/>
      <c r="CM391" s="103"/>
      <c r="CN391" s="103"/>
      <c r="CO391" s="103"/>
      <c r="CP391" s="103"/>
      <c r="CQ391" s="103"/>
      <c r="CR391" s="103"/>
      <c r="CS391" s="103"/>
      <c r="CT391" s="103"/>
      <c r="CU391" s="103"/>
      <c r="CV391" s="103"/>
    </row>
    <row r="392" spans="1:100" ht="15.6" customHeight="1" x14ac:dyDescent="0.2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  <c r="CB392" s="103"/>
      <c r="CC392" s="103"/>
      <c r="CD392" s="103"/>
      <c r="CE392" s="103"/>
      <c r="CF392" s="103"/>
      <c r="CG392" s="103"/>
      <c r="CH392" s="103"/>
      <c r="CI392" s="103"/>
      <c r="CJ392" s="103"/>
      <c r="CK392" s="103"/>
      <c r="CL392" s="103"/>
      <c r="CM392" s="103"/>
      <c r="CN392" s="103"/>
      <c r="CO392" s="103"/>
      <c r="CP392" s="103"/>
      <c r="CQ392" s="103"/>
      <c r="CR392" s="103"/>
      <c r="CS392" s="103"/>
      <c r="CT392" s="103"/>
      <c r="CU392" s="103"/>
      <c r="CV392" s="103"/>
    </row>
    <row r="393" spans="1:100" ht="15.6" customHeight="1" x14ac:dyDescent="0.2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  <c r="CB393" s="103"/>
      <c r="CC393" s="103"/>
      <c r="CD393" s="103"/>
      <c r="CE393" s="103"/>
      <c r="CF393" s="103"/>
      <c r="CG393" s="103"/>
      <c r="CH393" s="103"/>
      <c r="CI393" s="103"/>
      <c r="CJ393" s="103"/>
      <c r="CK393" s="103"/>
      <c r="CL393" s="103"/>
      <c r="CM393" s="103"/>
      <c r="CN393" s="103"/>
      <c r="CO393" s="103"/>
      <c r="CP393" s="103"/>
      <c r="CQ393" s="103"/>
      <c r="CR393" s="103"/>
      <c r="CS393" s="103"/>
      <c r="CT393" s="103"/>
      <c r="CU393" s="103"/>
      <c r="CV393" s="103"/>
    </row>
    <row r="394" spans="1:100" ht="15.6" customHeight="1" x14ac:dyDescent="0.2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  <c r="CB394" s="103"/>
      <c r="CC394" s="103"/>
      <c r="CD394" s="103"/>
      <c r="CE394" s="103"/>
      <c r="CF394" s="103"/>
      <c r="CG394" s="103"/>
      <c r="CH394" s="103"/>
      <c r="CI394" s="103"/>
      <c r="CJ394" s="103"/>
      <c r="CK394" s="103"/>
      <c r="CL394" s="103"/>
      <c r="CM394" s="103"/>
      <c r="CN394" s="103"/>
      <c r="CO394" s="103"/>
      <c r="CP394" s="103"/>
      <c r="CQ394" s="103"/>
      <c r="CR394" s="103"/>
      <c r="CS394" s="103"/>
      <c r="CT394" s="103"/>
      <c r="CU394" s="103"/>
      <c r="CV394" s="103"/>
    </row>
    <row r="395" spans="1:100" ht="15.6" customHeight="1" x14ac:dyDescent="0.2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  <c r="CB395" s="103"/>
      <c r="CC395" s="103"/>
      <c r="CD395" s="103"/>
      <c r="CE395" s="103"/>
      <c r="CF395" s="103"/>
      <c r="CG395" s="103"/>
      <c r="CH395" s="103"/>
      <c r="CI395" s="103"/>
      <c r="CJ395" s="103"/>
      <c r="CK395" s="103"/>
      <c r="CL395" s="103"/>
      <c r="CM395" s="103"/>
      <c r="CN395" s="103"/>
      <c r="CO395" s="103"/>
      <c r="CP395" s="103"/>
      <c r="CQ395" s="103"/>
      <c r="CR395" s="103"/>
      <c r="CS395" s="103"/>
      <c r="CT395" s="103"/>
      <c r="CU395" s="103"/>
      <c r="CV395" s="103"/>
    </row>
    <row r="396" spans="1:100" ht="15.6" customHeight="1" x14ac:dyDescent="0.2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  <c r="CB396" s="103"/>
      <c r="CC396" s="103"/>
      <c r="CD396" s="103"/>
      <c r="CE396" s="103"/>
      <c r="CF396" s="103"/>
      <c r="CG396" s="103"/>
      <c r="CH396" s="103"/>
      <c r="CI396" s="103"/>
      <c r="CJ396" s="103"/>
      <c r="CK396" s="103"/>
      <c r="CL396" s="103"/>
      <c r="CM396" s="103"/>
      <c r="CN396" s="103"/>
      <c r="CO396" s="103"/>
      <c r="CP396" s="103"/>
      <c r="CQ396" s="103"/>
      <c r="CR396" s="103"/>
      <c r="CS396" s="103"/>
      <c r="CT396" s="103"/>
      <c r="CU396" s="103"/>
      <c r="CV396" s="103"/>
    </row>
    <row r="397" spans="1:100" ht="15.6" customHeight="1" x14ac:dyDescent="0.2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  <c r="CB397" s="103"/>
      <c r="CC397" s="103"/>
      <c r="CD397" s="103"/>
      <c r="CE397" s="103"/>
      <c r="CF397" s="103"/>
      <c r="CG397" s="103"/>
      <c r="CH397" s="103"/>
      <c r="CI397" s="103"/>
      <c r="CJ397" s="103"/>
      <c r="CK397" s="103"/>
      <c r="CL397" s="103"/>
      <c r="CM397" s="103"/>
      <c r="CN397" s="103"/>
      <c r="CO397" s="103"/>
      <c r="CP397" s="103"/>
      <c r="CQ397" s="103"/>
      <c r="CR397" s="103"/>
      <c r="CS397" s="103"/>
      <c r="CT397" s="103"/>
      <c r="CU397" s="103"/>
      <c r="CV397" s="103"/>
    </row>
    <row r="398" spans="1:100" ht="15.6" customHeight="1" x14ac:dyDescent="0.2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  <c r="CB398" s="103"/>
      <c r="CC398" s="103"/>
      <c r="CD398" s="103"/>
      <c r="CE398" s="103"/>
      <c r="CF398" s="103"/>
      <c r="CG398" s="103"/>
      <c r="CH398" s="103"/>
      <c r="CI398" s="103"/>
      <c r="CJ398" s="103"/>
      <c r="CK398" s="103"/>
      <c r="CL398" s="103"/>
      <c r="CM398" s="103"/>
      <c r="CN398" s="103"/>
      <c r="CO398" s="103"/>
      <c r="CP398" s="103"/>
      <c r="CQ398" s="103"/>
      <c r="CR398" s="103"/>
      <c r="CS398" s="103"/>
      <c r="CT398" s="103"/>
      <c r="CU398" s="103"/>
      <c r="CV398" s="103"/>
    </row>
    <row r="399" spans="1:100" ht="15.6" customHeight="1" x14ac:dyDescent="0.2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  <c r="CB399" s="103"/>
      <c r="CC399" s="103"/>
      <c r="CD399" s="103"/>
      <c r="CE399" s="103"/>
      <c r="CF399" s="103"/>
      <c r="CG399" s="103"/>
      <c r="CH399" s="103"/>
      <c r="CI399" s="103"/>
      <c r="CJ399" s="103"/>
      <c r="CK399" s="103"/>
      <c r="CL399" s="103"/>
      <c r="CM399" s="103"/>
      <c r="CN399" s="103"/>
      <c r="CO399" s="103"/>
      <c r="CP399" s="103"/>
      <c r="CQ399" s="103"/>
      <c r="CR399" s="103"/>
      <c r="CS399" s="103"/>
      <c r="CT399" s="103"/>
      <c r="CU399" s="103"/>
      <c r="CV399" s="103"/>
    </row>
    <row r="400" spans="1:100" ht="15.6" customHeight="1" x14ac:dyDescent="0.2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  <c r="CB400" s="103"/>
      <c r="CC400" s="103"/>
      <c r="CD400" s="103"/>
      <c r="CE400" s="103"/>
      <c r="CF400" s="103"/>
      <c r="CG400" s="103"/>
      <c r="CH400" s="103"/>
      <c r="CI400" s="103"/>
      <c r="CJ400" s="103"/>
      <c r="CK400" s="103"/>
      <c r="CL400" s="103"/>
      <c r="CM400" s="103"/>
      <c r="CN400" s="103"/>
      <c r="CO400" s="103"/>
      <c r="CP400" s="103"/>
      <c r="CQ400" s="103"/>
      <c r="CR400" s="103"/>
      <c r="CS400" s="103"/>
      <c r="CT400" s="103"/>
      <c r="CU400" s="103"/>
      <c r="CV400" s="103"/>
    </row>
    <row r="401" spans="1:100" ht="15.6" customHeight="1" x14ac:dyDescent="0.2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  <c r="CB401" s="103"/>
      <c r="CC401" s="103"/>
      <c r="CD401" s="103"/>
      <c r="CE401" s="103"/>
      <c r="CF401" s="103"/>
      <c r="CG401" s="103"/>
      <c r="CH401" s="103"/>
      <c r="CI401" s="103"/>
      <c r="CJ401" s="103"/>
      <c r="CK401" s="103"/>
      <c r="CL401" s="103"/>
      <c r="CM401" s="103"/>
      <c r="CN401" s="103"/>
      <c r="CO401" s="103"/>
      <c r="CP401" s="103"/>
      <c r="CQ401" s="103"/>
      <c r="CR401" s="103"/>
      <c r="CS401" s="103"/>
      <c r="CT401" s="103"/>
      <c r="CU401" s="103"/>
      <c r="CV401" s="103"/>
    </row>
    <row r="402" spans="1:100" ht="15.6" customHeight="1" x14ac:dyDescent="0.2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  <c r="CB402" s="103"/>
      <c r="CC402" s="103"/>
      <c r="CD402" s="103"/>
      <c r="CE402" s="103"/>
      <c r="CF402" s="103"/>
      <c r="CG402" s="103"/>
      <c r="CH402" s="103"/>
      <c r="CI402" s="103"/>
      <c r="CJ402" s="103"/>
      <c r="CK402" s="103"/>
      <c r="CL402" s="103"/>
      <c r="CM402" s="103"/>
      <c r="CN402" s="103"/>
      <c r="CO402" s="103"/>
      <c r="CP402" s="103"/>
      <c r="CQ402" s="103"/>
      <c r="CR402" s="103"/>
      <c r="CS402" s="103"/>
      <c r="CT402" s="103"/>
      <c r="CU402" s="103"/>
      <c r="CV402" s="103"/>
    </row>
    <row r="403" spans="1:100" ht="15.6" customHeight="1" x14ac:dyDescent="0.2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  <c r="CB403" s="103"/>
      <c r="CC403" s="103"/>
      <c r="CD403" s="103"/>
      <c r="CE403" s="103"/>
      <c r="CF403" s="103"/>
      <c r="CG403" s="103"/>
      <c r="CH403" s="103"/>
      <c r="CI403" s="103"/>
      <c r="CJ403" s="103"/>
      <c r="CK403" s="103"/>
      <c r="CL403" s="103"/>
      <c r="CM403" s="103"/>
      <c r="CN403" s="103"/>
      <c r="CO403" s="103"/>
      <c r="CP403" s="103"/>
      <c r="CQ403" s="103"/>
      <c r="CR403" s="103"/>
      <c r="CS403" s="103"/>
      <c r="CT403" s="103"/>
      <c r="CU403" s="103"/>
      <c r="CV403" s="103"/>
    </row>
    <row r="404" spans="1:100" ht="15.6" customHeight="1" x14ac:dyDescent="0.2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  <c r="CB404" s="103"/>
      <c r="CC404" s="103"/>
      <c r="CD404" s="103"/>
      <c r="CE404" s="103"/>
      <c r="CF404" s="103"/>
      <c r="CG404" s="103"/>
      <c r="CH404" s="103"/>
      <c r="CI404" s="103"/>
      <c r="CJ404" s="103"/>
      <c r="CK404" s="103"/>
      <c r="CL404" s="103"/>
      <c r="CM404" s="103"/>
      <c r="CN404" s="103"/>
      <c r="CO404" s="103"/>
      <c r="CP404" s="103"/>
      <c r="CQ404" s="103"/>
      <c r="CR404" s="103"/>
      <c r="CS404" s="103"/>
      <c r="CT404" s="103"/>
      <c r="CU404" s="103"/>
      <c r="CV404" s="103"/>
    </row>
    <row r="405" spans="1:100" ht="15.6" customHeight="1" x14ac:dyDescent="0.2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  <c r="CB405" s="103"/>
      <c r="CC405" s="103"/>
      <c r="CD405" s="103"/>
      <c r="CE405" s="103"/>
      <c r="CF405" s="103"/>
      <c r="CG405" s="103"/>
      <c r="CH405" s="103"/>
      <c r="CI405" s="103"/>
      <c r="CJ405" s="103"/>
      <c r="CK405" s="103"/>
      <c r="CL405" s="103"/>
      <c r="CM405" s="103"/>
      <c r="CN405" s="103"/>
      <c r="CO405" s="103"/>
      <c r="CP405" s="103"/>
      <c r="CQ405" s="103"/>
      <c r="CR405" s="103"/>
      <c r="CS405" s="103"/>
      <c r="CT405" s="103"/>
      <c r="CU405" s="103"/>
      <c r="CV405" s="103"/>
    </row>
    <row r="406" spans="1:100" ht="15.6" customHeight="1" x14ac:dyDescent="0.2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  <c r="CB406" s="103"/>
      <c r="CC406" s="103"/>
      <c r="CD406" s="103"/>
      <c r="CE406" s="103"/>
      <c r="CF406" s="103"/>
      <c r="CG406" s="103"/>
      <c r="CH406" s="103"/>
      <c r="CI406" s="103"/>
      <c r="CJ406" s="103"/>
      <c r="CK406" s="103"/>
      <c r="CL406" s="103"/>
      <c r="CM406" s="103"/>
      <c r="CN406" s="103"/>
      <c r="CO406" s="103"/>
      <c r="CP406" s="103"/>
      <c r="CQ406" s="103"/>
      <c r="CR406" s="103"/>
      <c r="CS406" s="103"/>
      <c r="CT406" s="103"/>
      <c r="CU406" s="103"/>
      <c r="CV406" s="103"/>
    </row>
    <row r="407" spans="1:100" ht="15.6" customHeight="1" x14ac:dyDescent="0.2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  <c r="CB407" s="103"/>
      <c r="CC407" s="103"/>
      <c r="CD407" s="103"/>
      <c r="CE407" s="103"/>
      <c r="CF407" s="103"/>
      <c r="CG407" s="103"/>
      <c r="CH407" s="103"/>
      <c r="CI407" s="103"/>
      <c r="CJ407" s="103"/>
      <c r="CK407" s="103"/>
      <c r="CL407" s="103"/>
      <c r="CM407" s="103"/>
      <c r="CN407" s="103"/>
      <c r="CO407" s="103"/>
      <c r="CP407" s="103"/>
      <c r="CQ407" s="103"/>
      <c r="CR407" s="103"/>
      <c r="CS407" s="103"/>
      <c r="CT407" s="103"/>
      <c r="CU407" s="103"/>
      <c r="CV407" s="103"/>
    </row>
    <row r="408" spans="1:100" ht="15.6" customHeight="1" x14ac:dyDescent="0.2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  <c r="CB408" s="103"/>
      <c r="CC408" s="103"/>
      <c r="CD408" s="103"/>
      <c r="CE408" s="103"/>
      <c r="CF408" s="103"/>
      <c r="CG408" s="103"/>
      <c r="CH408" s="103"/>
      <c r="CI408" s="103"/>
      <c r="CJ408" s="103"/>
      <c r="CK408" s="103"/>
      <c r="CL408" s="103"/>
      <c r="CM408" s="103"/>
      <c r="CN408" s="103"/>
      <c r="CO408" s="103"/>
      <c r="CP408" s="103"/>
      <c r="CQ408" s="103"/>
      <c r="CR408" s="103"/>
      <c r="CS408" s="103"/>
      <c r="CT408" s="103"/>
      <c r="CU408" s="103"/>
      <c r="CV408" s="103"/>
    </row>
    <row r="409" spans="1:100" ht="15.6" customHeight="1" x14ac:dyDescent="0.2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  <c r="CB409" s="103"/>
      <c r="CC409" s="103"/>
      <c r="CD409" s="103"/>
      <c r="CE409" s="103"/>
      <c r="CF409" s="103"/>
      <c r="CG409" s="103"/>
      <c r="CH409" s="103"/>
      <c r="CI409" s="103"/>
      <c r="CJ409" s="103"/>
      <c r="CK409" s="103"/>
      <c r="CL409" s="103"/>
      <c r="CM409" s="103"/>
      <c r="CN409" s="103"/>
      <c r="CO409" s="103"/>
      <c r="CP409" s="103"/>
      <c r="CQ409" s="103"/>
      <c r="CR409" s="103"/>
      <c r="CS409" s="103"/>
      <c r="CT409" s="103"/>
      <c r="CU409" s="103"/>
      <c r="CV409" s="103"/>
    </row>
    <row r="410" spans="1:100" ht="15.6" customHeight="1" x14ac:dyDescent="0.2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  <c r="CB410" s="103"/>
      <c r="CC410" s="103"/>
      <c r="CD410" s="103"/>
      <c r="CE410" s="103"/>
      <c r="CF410" s="103"/>
      <c r="CG410" s="103"/>
      <c r="CH410" s="103"/>
      <c r="CI410" s="103"/>
      <c r="CJ410" s="103"/>
      <c r="CK410" s="103"/>
      <c r="CL410" s="103"/>
      <c r="CM410" s="103"/>
      <c r="CN410" s="103"/>
      <c r="CO410" s="103"/>
      <c r="CP410" s="103"/>
      <c r="CQ410" s="103"/>
      <c r="CR410" s="103"/>
      <c r="CS410" s="103"/>
      <c r="CT410" s="103"/>
      <c r="CU410" s="103"/>
      <c r="CV410" s="103"/>
    </row>
    <row r="411" spans="1:100" ht="15.6" customHeight="1" x14ac:dyDescent="0.2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  <c r="CB411" s="103"/>
      <c r="CC411" s="103"/>
      <c r="CD411" s="103"/>
      <c r="CE411" s="103"/>
      <c r="CF411" s="103"/>
      <c r="CG411" s="103"/>
      <c r="CH411" s="103"/>
      <c r="CI411" s="103"/>
      <c r="CJ411" s="103"/>
      <c r="CK411" s="103"/>
      <c r="CL411" s="103"/>
      <c r="CM411" s="103"/>
      <c r="CN411" s="103"/>
      <c r="CO411" s="103"/>
      <c r="CP411" s="103"/>
      <c r="CQ411" s="103"/>
      <c r="CR411" s="103"/>
      <c r="CS411" s="103"/>
      <c r="CT411" s="103"/>
      <c r="CU411" s="103"/>
      <c r="CV411" s="103"/>
    </row>
    <row r="412" spans="1:100" ht="15.6" customHeight="1" x14ac:dyDescent="0.2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  <c r="CB412" s="103"/>
      <c r="CC412" s="103"/>
      <c r="CD412" s="103"/>
      <c r="CE412" s="103"/>
      <c r="CF412" s="103"/>
      <c r="CG412" s="103"/>
      <c r="CH412" s="103"/>
      <c r="CI412" s="103"/>
      <c r="CJ412" s="103"/>
      <c r="CK412" s="103"/>
      <c r="CL412" s="103"/>
      <c r="CM412" s="103"/>
      <c r="CN412" s="103"/>
      <c r="CO412" s="103"/>
      <c r="CP412" s="103"/>
      <c r="CQ412" s="103"/>
      <c r="CR412" s="103"/>
      <c r="CS412" s="103"/>
      <c r="CT412" s="103"/>
      <c r="CU412" s="103"/>
      <c r="CV412" s="103"/>
    </row>
    <row r="413" spans="1:100" ht="15.6" customHeight="1" x14ac:dyDescent="0.2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  <c r="CB413" s="103"/>
      <c r="CC413" s="103"/>
      <c r="CD413" s="103"/>
      <c r="CE413" s="103"/>
      <c r="CF413" s="103"/>
      <c r="CG413" s="103"/>
      <c r="CH413" s="103"/>
      <c r="CI413" s="103"/>
      <c r="CJ413" s="103"/>
      <c r="CK413" s="103"/>
      <c r="CL413" s="103"/>
      <c r="CM413" s="103"/>
      <c r="CN413" s="103"/>
      <c r="CO413" s="103"/>
      <c r="CP413" s="103"/>
      <c r="CQ413" s="103"/>
      <c r="CR413" s="103"/>
      <c r="CS413" s="103"/>
      <c r="CT413" s="103"/>
      <c r="CU413" s="103"/>
      <c r="CV413" s="103"/>
    </row>
    <row r="414" spans="1:100" ht="15.6" customHeight="1" x14ac:dyDescent="0.2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  <c r="CB414" s="103"/>
      <c r="CC414" s="103"/>
      <c r="CD414" s="103"/>
      <c r="CE414" s="103"/>
      <c r="CF414" s="103"/>
      <c r="CG414" s="103"/>
      <c r="CH414" s="103"/>
      <c r="CI414" s="103"/>
      <c r="CJ414" s="103"/>
      <c r="CK414" s="103"/>
      <c r="CL414" s="103"/>
      <c r="CM414" s="103"/>
      <c r="CN414" s="103"/>
      <c r="CO414" s="103"/>
      <c r="CP414" s="103"/>
      <c r="CQ414" s="103"/>
      <c r="CR414" s="103"/>
      <c r="CS414" s="103"/>
      <c r="CT414" s="103"/>
      <c r="CU414" s="103"/>
      <c r="CV414" s="103"/>
    </row>
    <row r="415" spans="1:100" ht="15.6" customHeight="1" x14ac:dyDescent="0.2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  <c r="CB415" s="103"/>
      <c r="CC415" s="103"/>
      <c r="CD415" s="103"/>
      <c r="CE415" s="103"/>
      <c r="CF415" s="103"/>
      <c r="CG415" s="103"/>
      <c r="CH415" s="103"/>
      <c r="CI415" s="103"/>
      <c r="CJ415" s="103"/>
      <c r="CK415" s="103"/>
      <c r="CL415" s="103"/>
      <c r="CM415" s="103"/>
      <c r="CN415" s="103"/>
      <c r="CO415" s="103"/>
      <c r="CP415" s="103"/>
      <c r="CQ415" s="103"/>
      <c r="CR415" s="103"/>
      <c r="CS415" s="103"/>
      <c r="CT415" s="103"/>
      <c r="CU415" s="103"/>
      <c r="CV415" s="103"/>
    </row>
    <row r="416" spans="1:100" ht="15.6" customHeight="1" x14ac:dyDescent="0.2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  <c r="CB416" s="103"/>
      <c r="CC416" s="103"/>
      <c r="CD416" s="103"/>
      <c r="CE416" s="103"/>
      <c r="CF416" s="103"/>
      <c r="CG416" s="103"/>
      <c r="CH416" s="103"/>
      <c r="CI416" s="103"/>
      <c r="CJ416" s="103"/>
      <c r="CK416" s="103"/>
      <c r="CL416" s="103"/>
      <c r="CM416" s="103"/>
      <c r="CN416" s="103"/>
      <c r="CO416" s="103"/>
      <c r="CP416" s="103"/>
      <c r="CQ416" s="103"/>
      <c r="CR416" s="103"/>
      <c r="CS416" s="103"/>
      <c r="CT416" s="103"/>
      <c r="CU416" s="103"/>
      <c r="CV416" s="103"/>
    </row>
    <row r="417" spans="1:100" ht="15.6" customHeight="1" x14ac:dyDescent="0.2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  <c r="CB417" s="103"/>
      <c r="CC417" s="103"/>
      <c r="CD417" s="103"/>
      <c r="CE417" s="103"/>
      <c r="CF417" s="103"/>
      <c r="CG417" s="103"/>
      <c r="CH417" s="103"/>
      <c r="CI417" s="103"/>
      <c r="CJ417" s="103"/>
      <c r="CK417" s="103"/>
      <c r="CL417" s="103"/>
      <c r="CM417" s="103"/>
      <c r="CN417" s="103"/>
      <c r="CO417" s="103"/>
      <c r="CP417" s="103"/>
      <c r="CQ417" s="103"/>
      <c r="CR417" s="103"/>
      <c r="CS417" s="103"/>
      <c r="CT417" s="103"/>
      <c r="CU417" s="103"/>
      <c r="CV417" s="103"/>
    </row>
    <row r="418" spans="1:100" ht="15.6" customHeight="1" x14ac:dyDescent="0.2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  <c r="CB418" s="103"/>
      <c r="CC418" s="103"/>
      <c r="CD418" s="103"/>
      <c r="CE418" s="103"/>
      <c r="CF418" s="103"/>
      <c r="CG418" s="103"/>
      <c r="CH418" s="103"/>
      <c r="CI418" s="103"/>
      <c r="CJ418" s="103"/>
      <c r="CK418" s="103"/>
      <c r="CL418" s="103"/>
      <c r="CM418" s="103"/>
      <c r="CN418" s="103"/>
      <c r="CO418" s="103"/>
      <c r="CP418" s="103"/>
      <c r="CQ418" s="103"/>
      <c r="CR418" s="103"/>
      <c r="CS418" s="103"/>
      <c r="CT418" s="103"/>
      <c r="CU418" s="103"/>
      <c r="CV418" s="103"/>
    </row>
    <row r="419" spans="1:100" ht="15.6" customHeight="1" x14ac:dyDescent="0.2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  <c r="CB419" s="103"/>
      <c r="CC419" s="103"/>
      <c r="CD419" s="103"/>
      <c r="CE419" s="103"/>
      <c r="CF419" s="103"/>
      <c r="CG419" s="103"/>
      <c r="CH419" s="103"/>
      <c r="CI419" s="103"/>
      <c r="CJ419" s="103"/>
      <c r="CK419" s="103"/>
      <c r="CL419" s="103"/>
      <c r="CM419" s="103"/>
      <c r="CN419" s="103"/>
      <c r="CO419" s="103"/>
      <c r="CP419" s="103"/>
      <c r="CQ419" s="103"/>
      <c r="CR419" s="103"/>
      <c r="CS419" s="103"/>
      <c r="CT419" s="103"/>
      <c r="CU419" s="103"/>
      <c r="CV419" s="103"/>
    </row>
    <row r="420" spans="1:100" ht="15.6" customHeight="1" x14ac:dyDescent="0.2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  <c r="CB420" s="103"/>
      <c r="CC420" s="103"/>
      <c r="CD420" s="103"/>
      <c r="CE420" s="103"/>
      <c r="CF420" s="103"/>
      <c r="CG420" s="103"/>
      <c r="CH420" s="103"/>
      <c r="CI420" s="103"/>
      <c r="CJ420" s="103"/>
      <c r="CK420" s="103"/>
      <c r="CL420" s="103"/>
      <c r="CM420" s="103"/>
      <c r="CN420" s="103"/>
      <c r="CO420" s="103"/>
      <c r="CP420" s="103"/>
      <c r="CQ420" s="103"/>
      <c r="CR420" s="103"/>
      <c r="CS420" s="103"/>
      <c r="CT420" s="103"/>
      <c r="CU420" s="103"/>
      <c r="CV420" s="103"/>
    </row>
    <row r="421" spans="1:100" ht="15.6" customHeight="1" x14ac:dyDescent="0.2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  <c r="CB421" s="103"/>
      <c r="CC421" s="103"/>
      <c r="CD421" s="103"/>
      <c r="CE421" s="103"/>
      <c r="CF421" s="103"/>
      <c r="CG421" s="103"/>
      <c r="CH421" s="103"/>
      <c r="CI421" s="103"/>
      <c r="CJ421" s="103"/>
      <c r="CK421" s="103"/>
      <c r="CL421" s="103"/>
      <c r="CM421" s="103"/>
      <c r="CN421" s="103"/>
      <c r="CO421" s="103"/>
      <c r="CP421" s="103"/>
      <c r="CQ421" s="103"/>
      <c r="CR421" s="103"/>
      <c r="CS421" s="103"/>
      <c r="CT421" s="103"/>
      <c r="CU421" s="103"/>
      <c r="CV421" s="103"/>
    </row>
    <row r="422" spans="1:100" ht="15.6" customHeight="1" x14ac:dyDescent="0.2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  <c r="CB422" s="103"/>
      <c r="CC422" s="103"/>
      <c r="CD422" s="103"/>
      <c r="CE422" s="103"/>
      <c r="CF422" s="103"/>
      <c r="CG422" s="103"/>
      <c r="CH422" s="103"/>
      <c r="CI422" s="103"/>
      <c r="CJ422" s="103"/>
      <c r="CK422" s="103"/>
      <c r="CL422" s="103"/>
      <c r="CM422" s="103"/>
      <c r="CN422" s="103"/>
      <c r="CO422" s="103"/>
      <c r="CP422" s="103"/>
      <c r="CQ422" s="103"/>
      <c r="CR422" s="103"/>
      <c r="CS422" s="103"/>
      <c r="CT422" s="103"/>
      <c r="CU422" s="103"/>
      <c r="CV422" s="103"/>
    </row>
    <row r="423" spans="1:100" ht="15.6" customHeight="1" x14ac:dyDescent="0.2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  <c r="CB423" s="103"/>
      <c r="CC423" s="103"/>
      <c r="CD423" s="103"/>
      <c r="CE423" s="103"/>
      <c r="CF423" s="103"/>
      <c r="CG423" s="103"/>
      <c r="CH423" s="103"/>
      <c r="CI423" s="103"/>
      <c r="CJ423" s="103"/>
      <c r="CK423" s="103"/>
      <c r="CL423" s="103"/>
      <c r="CM423" s="103"/>
      <c r="CN423" s="103"/>
      <c r="CO423" s="103"/>
      <c r="CP423" s="103"/>
      <c r="CQ423" s="103"/>
      <c r="CR423" s="103"/>
      <c r="CS423" s="103"/>
      <c r="CT423" s="103"/>
      <c r="CU423" s="103"/>
      <c r="CV423" s="103"/>
    </row>
    <row r="424" spans="1:100" ht="15.6" customHeight="1" x14ac:dyDescent="0.2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  <c r="CB424" s="103"/>
      <c r="CC424" s="103"/>
      <c r="CD424" s="103"/>
      <c r="CE424" s="103"/>
      <c r="CF424" s="103"/>
      <c r="CG424" s="103"/>
      <c r="CH424" s="103"/>
      <c r="CI424" s="103"/>
      <c r="CJ424" s="103"/>
      <c r="CK424" s="103"/>
      <c r="CL424" s="103"/>
      <c r="CM424" s="103"/>
      <c r="CN424" s="103"/>
      <c r="CO424" s="103"/>
      <c r="CP424" s="103"/>
      <c r="CQ424" s="103"/>
      <c r="CR424" s="103"/>
      <c r="CS424" s="103"/>
      <c r="CT424" s="103"/>
      <c r="CU424" s="103"/>
      <c r="CV424" s="103"/>
    </row>
    <row r="425" spans="1:100" ht="15.6" customHeight="1" x14ac:dyDescent="0.2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  <c r="CB425" s="103"/>
      <c r="CC425" s="103"/>
      <c r="CD425" s="103"/>
      <c r="CE425" s="103"/>
      <c r="CF425" s="103"/>
      <c r="CG425" s="103"/>
      <c r="CH425" s="103"/>
      <c r="CI425" s="103"/>
      <c r="CJ425" s="103"/>
      <c r="CK425" s="103"/>
      <c r="CL425" s="103"/>
      <c r="CM425" s="103"/>
      <c r="CN425" s="103"/>
      <c r="CO425" s="103"/>
      <c r="CP425" s="103"/>
      <c r="CQ425" s="103"/>
      <c r="CR425" s="103"/>
      <c r="CS425" s="103"/>
      <c r="CT425" s="103"/>
      <c r="CU425" s="103"/>
      <c r="CV425" s="103"/>
    </row>
    <row r="426" spans="1:100" ht="15.6" customHeight="1" x14ac:dyDescent="0.2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  <c r="CB426" s="103"/>
      <c r="CC426" s="103"/>
      <c r="CD426" s="103"/>
      <c r="CE426" s="103"/>
      <c r="CF426" s="103"/>
      <c r="CG426" s="103"/>
      <c r="CH426" s="103"/>
      <c r="CI426" s="103"/>
      <c r="CJ426" s="103"/>
      <c r="CK426" s="103"/>
      <c r="CL426" s="103"/>
      <c r="CM426" s="103"/>
      <c r="CN426" s="103"/>
      <c r="CO426" s="103"/>
      <c r="CP426" s="103"/>
      <c r="CQ426" s="103"/>
      <c r="CR426" s="103"/>
      <c r="CS426" s="103"/>
      <c r="CT426" s="103"/>
      <c r="CU426" s="103"/>
      <c r="CV426" s="103"/>
    </row>
    <row r="427" spans="1:100" ht="15.6" customHeight="1" x14ac:dyDescent="0.2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  <c r="CB427" s="103"/>
      <c r="CC427" s="103"/>
      <c r="CD427" s="103"/>
      <c r="CE427" s="103"/>
      <c r="CF427" s="103"/>
      <c r="CG427" s="103"/>
      <c r="CH427" s="103"/>
      <c r="CI427" s="103"/>
      <c r="CJ427" s="103"/>
      <c r="CK427" s="103"/>
      <c r="CL427" s="103"/>
      <c r="CM427" s="103"/>
      <c r="CN427" s="103"/>
      <c r="CO427" s="103"/>
      <c r="CP427" s="103"/>
      <c r="CQ427" s="103"/>
      <c r="CR427" s="103"/>
      <c r="CS427" s="103"/>
      <c r="CT427" s="103"/>
      <c r="CU427" s="103"/>
      <c r="CV427" s="103"/>
    </row>
    <row r="428" spans="1:100" ht="15.6" customHeight="1" x14ac:dyDescent="0.2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  <c r="CB428" s="103"/>
      <c r="CC428" s="103"/>
      <c r="CD428" s="103"/>
      <c r="CE428" s="103"/>
      <c r="CF428" s="103"/>
      <c r="CG428" s="103"/>
      <c r="CH428" s="103"/>
      <c r="CI428" s="103"/>
      <c r="CJ428" s="103"/>
      <c r="CK428" s="103"/>
      <c r="CL428" s="103"/>
      <c r="CM428" s="103"/>
      <c r="CN428" s="103"/>
      <c r="CO428" s="103"/>
      <c r="CP428" s="103"/>
      <c r="CQ428" s="103"/>
      <c r="CR428" s="103"/>
      <c r="CS428" s="103"/>
      <c r="CT428" s="103"/>
      <c r="CU428" s="103"/>
      <c r="CV428" s="103"/>
    </row>
    <row r="429" spans="1:100" ht="15.6" customHeight="1" x14ac:dyDescent="0.2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  <c r="CB429" s="103"/>
      <c r="CC429" s="103"/>
      <c r="CD429" s="103"/>
      <c r="CE429" s="103"/>
      <c r="CF429" s="103"/>
      <c r="CG429" s="103"/>
      <c r="CH429" s="103"/>
      <c r="CI429" s="103"/>
      <c r="CJ429" s="103"/>
      <c r="CK429" s="103"/>
      <c r="CL429" s="103"/>
      <c r="CM429" s="103"/>
      <c r="CN429" s="103"/>
      <c r="CO429" s="103"/>
      <c r="CP429" s="103"/>
      <c r="CQ429" s="103"/>
      <c r="CR429" s="103"/>
      <c r="CS429" s="103"/>
      <c r="CT429" s="103"/>
      <c r="CU429" s="103"/>
      <c r="CV429" s="103"/>
    </row>
    <row r="430" spans="1:100" ht="15.6" customHeight="1" x14ac:dyDescent="0.2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  <c r="CB430" s="103"/>
      <c r="CC430" s="103"/>
      <c r="CD430" s="103"/>
      <c r="CE430" s="103"/>
      <c r="CF430" s="103"/>
      <c r="CG430" s="103"/>
      <c r="CH430" s="103"/>
      <c r="CI430" s="103"/>
      <c r="CJ430" s="103"/>
      <c r="CK430" s="103"/>
      <c r="CL430" s="103"/>
      <c r="CM430" s="103"/>
      <c r="CN430" s="103"/>
      <c r="CO430" s="103"/>
      <c r="CP430" s="103"/>
      <c r="CQ430" s="103"/>
      <c r="CR430" s="103"/>
      <c r="CS430" s="103"/>
      <c r="CT430" s="103"/>
      <c r="CU430" s="103"/>
      <c r="CV430" s="103"/>
    </row>
    <row r="431" spans="1:100" ht="15.6" customHeight="1" x14ac:dyDescent="0.2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  <c r="CB431" s="103"/>
      <c r="CC431" s="103"/>
      <c r="CD431" s="103"/>
      <c r="CE431" s="103"/>
      <c r="CF431" s="103"/>
      <c r="CG431" s="103"/>
      <c r="CH431" s="103"/>
      <c r="CI431" s="103"/>
      <c r="CJ431" s="103"/>
      <c r="CK431" s="103"/>
      <c r="CL431" s="103"/>
      <c r="CM431" s="103"/>
      <c r="CN431" s="103"/>
      <c r="CO431" s="103"/>
      <c r="CP431" s="103"/>
      <c r="CQ431" s="103"/>
      <c r="CR431" s="103"/>
      <c r="CS431" s="103"/>
      <c r="CT431" s="103"/>
      <c r="CU431" s="103"/>
      <c r="CV431" s="103"/>
    </row>
    <row r="432" spans="1:100" ht="15.6" customHeight="1" x14ac:dyDescent="0.2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  <c r="CB432" s="103"/>
      <c r="CC432" s="103"/>
      <c r="CD432" s="103"/>
      <c r="CE432" s="103"/>
      <c r="CF432" s="103"/>
      <c r="CG432" s="103"/>
      <c r="CH432" s="103"/>
      <c r="CI432" s="103"/>
      <c r="CJ432" s="103"/>
      <c r="CK432" s="103"/>
      <c r="CL432" s="103"/>
      <c r="CM432" s="103"/>
      <c r="CN432" s="103"/>
      <c r="CO432" s="103"/>
      <c r="CP432" s="103"/>
      <c r="CQ432" s="103"/>
      <c r="CR432" s="103"/>
      <c r="CS432" s="103"/>
      <c r="CT432" s="103"/>
      <c r="CU432" s="103"/>
      <c r="CV432" s="103"/>
    </row>
    <row r="433" spans="1:100" ht="15.6" customHeight="1" x14ac:dyDescent="0.2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  <c r="CB433" s="103"/>
      <c r="CC433" s="103"/>
      <c r="CD433" s="103"/>
      <c r="CE433" s="103"/>
      <c r="CF433" s="103"/>
      <c r="CG433" s="103"/>
      <c r="CH433" s="103"/>
      <c r="CI433" s="103"/>
      <c r="CJ433" s="103"/>
      <c r="CK433" s="103"/>
      <c r="CL433" s="103"/>
      <c r="CM433" s="103"/>
      <c r="CN433" s="103"/>
      <c r="CO433" s="103"/>
      <c r="CP433" s="103"/>
      <c r="CQ433" s="103"/>
      <c r="CR433" s="103"/>
      <c r="CS433" s="103"/>
      <c r="CT433" s="103"/>
      <c r="CU433" s="103"/>
      <c r="CV433" s="103"/>
    </row>
    <row r="434" spans="1:100" ht="15.6" customHeight="1" x14ac:dyDescent="0.2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  <c r="CB434" s="103"/>
      <c r="CC434" s="103"/>
      <c r="CD434" s="103"/>
      <c r="CE434" s="103"/>
      <c r="CF434" s="103"/>
      <c r="CG434" s="103"/>
      <c r="CH434" s="103"/>
      <c r="CI434" s="103"/>
      <c r="CJ434" s="103"/>
      <c r="CK434" s="103"/>
      <c r="CL434" s="103"/>
      <c r="CM434" s="103"/>
      <c r="CN434" s="103"/>
      <c r="CO434" s="103"/>
      <c r="CP434" s="103"/>
      <c r="CQ434" s="103"/>
      <c r="CR434" s="103"/>
      <c r="CS434" s="103"/>
      <c r="CT434" s="103"/>
      <c r="CU434" s="103"/>
      <c r="CV434" s="103"/>
    </row>
    <row r="435" spans="1:100" ht="15.6" customHeight="1" x14ac:dyDescent="0.2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  <c r="CB435" s="103"/>
      <c r="CC435" s="103"/>
      <c r="CD435" s="103"/>
      <c r="CE435" s="103"/>
      <c r="CF435" s="103"/>
      <c r="CG435" s="103"/>
      <c r="CH435" s="103"/>
      <c r="CI435" s="103"/>
      <c r="CJ435" s="103"/>
      <c r="CK435" s="103"/>
      <c r="CL435" s="103"/>
      <c r="CM435" s="103"/>
      <c r="CN435" s="103"/>
      <c r="CO435" s="103"/>
      <c r="CP435" s="103"/>
      <c r="CQ435" s="103"/>
      <c r="CR435" s="103"/>
      <c r="CS435" s="103"/>
      <c r="CT435" s="103"/>
      <c r="CU435" s="103"/>
      <c r="CV435" s="103"/>
    </row>
    <row r="436" spans="1:100" ht="15.6" customHeight="1" x14ac:dyDescent="0.2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  <c r="CB436" s="103"/>
      <c r="CC436" s="103"/>
      <c r="CD436" s="103"/>
      <c r="CE436" s="103"/>
      <c r="CF436" s="103"/>
      <c r="CG436" s="103"/>
      <c r="CH436" s="103"/>
      <c r="CI436" s="103"/>
      <c r="CJ436" s="103"/>
      <c r="CK436" s="103"/>
      <c r="CL436" s="103"/>
      <c r="CM436" s="103"/>
      <c r="CN436" s="103"/>
      <c r="CO436" s="103"/>
      <c r="CP436" s="103"/>
      <c r="CQ436" s="103"/>
      <c r="CR436" s="103"/>
      <c r="CS436" s="103"/>
      <c r="CT436" s="103"/>
      <c r="CU436" s="103"/>
      <c r="CV436" s="103"/>
    </row>
    <row r="437" spans="1:100" ht="15.6" customHeight="1" x14ac:dyDescent="0.2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  <c r="CB437" s="103"/>
      <c r="CC437" s="103"/>
      <c r="CD437" s="103"/>
      <c r="CE437" s="103"/>
      <c r="CF437" s="103"/>
      <c r="CG437" s="103"/>
      <c r="CH437" s="103"/>
      <c r="CI437" s="103"/>
      <c r="CJ437" s="103"/>
      <c r="CK437" s="103"/>
      <c r="CL437" s="103"/>
      <c r="CM437" s="103"/>
      <c r="CN437" s="103"/>
      <c r="CO437" s="103"/>
      <c r="CP437" s="103"/>
      <c r="CQ437" s="103"/>
      <c r="CR437" s="103"/>
      <c r="CS437" s="103"/>
      <c r="CT437" s="103"/>
      <c r="CU437" s="103"/>
      <c r="CV437" s="103"/>
    </row>
    <row r="438" spans="1:100" ht="15.6" customHeight="1" x14ac:dyDescent="0.2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  <c r="CB438" s="103"/>
      <c r="CC438" s="103"/>
      <c r="CD438" s="103"/>
      <c r="CE438" s="103"/>
      <c r="CF438" s="103"/>
      <c r="CG438" s="103"/>
      <c r="CH438" s="103"/>
      <c r="CI438" s="103"/>
      <c r="CJ438" s="103"/>
      <c r="CK438" s="103"/>
      <c r="CL438" s="103"/>
      <c r="CM438" s="103"/>
      <c r="CN438" s="103"/>
      <c r="CO438" s="103"/>
      <c r="CP438" s="103"/>
      <c r="CQ438" s="103"/>
      <c r="CR438" s="103"/>
      <c r="CS438" s="103"/>
      <c r="CT438" s="103"/>
      <c r="CU438" s="103"/>
      <c r="CV438" s="103"/>
    </row>
    <row r="439" spans="1:100" ht="15.6" customHeight="1" x14ac:dyDescent="0.2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  <c r="CB439" s="103"/>
      <c r="CC439" s="103"/>
      <c r="CD439" s="103"/>
      <c r="CE439" s="103"/>
      <c r="CF439" s="103"/>
      <c r="CG439" s="103"/>
      <c r="CH439" s="103"/>
      <c r="CI439" s="103"/>
      <c r="CJ439" s="103"/>
      <c r="CK439" s="103"/>
      <c r="CL439" s="103"/>
      <c r="CM439" s="103"/>
      <c r="CN439" s="103"/>
      <c r="CO439" s="103"/>
      <c r="CP439" s="103"/>
      <c r="CQ439" s="103"/>
      <c r="CR439" s="103"/>
      <c r="CS439" s="103"/>
      <c r="CT439" s="103"/>
      <c r="CU439" s="103"/>
      <c r="CV439" s="103"/>
    </row>
    <row r="440" spans="1:100" ht="15.6" customHeight="1" x14ac:dyDescent="0.2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  <c r="CB440" s="103"/>
      <c r="CC440" s="103"/>
      <c r="CD440" s="103"/>
      <c r="CE440" s="103"/>
      <c r="CF440" s="103"/>
      <c r="CG440" s="103"/>
      <c r="CH440" s="103"/>
      <c r="CI440" s="103"/>
      <c r="CJ440" s="103"/>
      <c r="CK440" s="103"/>
      <c r="CL440" s="103"/>
      <c r="CM440" s="103"/>
      <c r="CN440" s="103"/>
      <c r="CO440" s="103"/>
      <c r="CP440" s="103"/>
      <c r="CQ440" s="103"/>
      <c r="CR440" s="103"/>
      <c r="CS440" s="103"/>
      <c r="CT440" s="103"/>
      <c r="CU440" s="103"/>
      <c r="CV440" s="103"/>
    </row>
    <row r="441" spans="1:100" ht="15.6" customHeight="1" x14ac:dyDescent="0.2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  <c r="CB441" s="103"/>
      <c r="CC441" s="103"/>
      <c r="CD441" s="103"/>
      <c r="CE441" s="103"/>
      <c r="CF441" s="103"/>
      <c r="CG441" s="103"/>
      <c r="CH441" s="103"/>
      <c r="CI441" s="103"/>
      <c r="CJ441" s="103"/>
      <c r="CK441" s="103"/>
      <c r="CL441" s="103"/>
      <c r="CM441" s="103"/>
      <c r="CN441" s="103"/>
      <c r="CO441" s="103"/>
      <c r="CP441" s="103"/>
      <c r="CQ441" s="103"/>
      <c r="CR441" s="103"/>
      <c r="CS441" s="103"/>
      <c r="CT441" s="103"/>
      <c r="CU441" s="103"/>
      <c r="CV441" s="103"/>
    </row>
    <row r="442" spans="1:100" ht="15.6" customHeight="1" x14ac:dyDescent="0.2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  <c r="CB442" s="103"/>
      <c r="CC442" s="103"/>
      <c r="CD442" s="103"/>
      <c r="CE442" s="103"/>
      <c r="CF442" s="103"/>
      <c r="CG442" s="103"/>
      <c r="CH442" s="103"/>
      <c r="CI442" s="103"/>
      <c r="CJ442" s="103"/>
      <c r="CK442" s="103"/>
      <c r="CL442" s="103"/>
      <c r="CM442" s="103"/>
      <c r="CN442" s="103"/>
      <c r="CO442" s="103"/>
      <c r="CP442" s="103"/>
      <c r="CQ442" s="103"/>
      <c r="CR442" s="103"/>
      <c r="CS442" s="103"/>
      <c r="CT442" s="103"/>
      <c r="CU442" s="103"/>
      <c r="CV442" s="103"/>
    </row>
    <row r="443" spans="1:100" ht="15.6" customHeight="1" x14ac:dyDescent="0.2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  <c r="CB443" s="103"/>
      <c r="CC443" s="103"/>
      <c r="CD443" s="103"/>
      <c r="CE443" s="103"/>
      <c r="CF443" s="103"/>
      <c r="CG443" s="103"/>
      <c r="CH443" s="103"/>
      <c r="CI443" s="103"/>
      <c r="CJ443" s="103"/>
      <c r="CK443" s="103"/>
      <c r="CL443" s="103"/>
      <c r="CM443" s="103"/>
      <c r="CN443" s="103"/>
      <c r="CO443" s="103"/>
      <c r="CP443" s="103"/>
      <c r="CQ443" s="103"/>
      <c r="CR443" s="103"/>
      <c r="CS443" s="103"/>
      <c r="CT443" s="103"/>
      <c r="CU443" s="103"/>
      <c r="CV443" s="103"/>
    </row>
    <row r="444" spans="1:100" ht="15.6" customHeight="1" x14ac:dyDescent="0.2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  <c r="CB444" s="103"/>
      <c r="CC444" s="103"/>
      <c r="CD444" s="103"/>
      <c r="CE444" s="103"/>
      <c r="CF444" s="103"/>
      <c r="CG444" s="103"/>
      <c r="CH444" s="103"/>
      <c r="CI444" s="103"/>
      <c r="CJ444" s="103"/>
      <c r="CK444" s="103"/>
      <c r="CL444" s="103"/>
      <c r="CM444" s="103"/>
      <c r="CN444" s="103"/>
      <c r="CO444" s="103"/>
      <c r="CP444" s="103"/>
      <c r="CQ444" s="103"/>
      <c r="CR444" s="103"/>
      <c r="CS444" s="103"/>
      <c r="CT444" s="103"/>
      <c r="CU444" s="103"/>
      <c r="CV444" s="103"/>
    </row>
    <row r="445" spans="1:100" ht="15.6" customHeight="1" x14ac:dyDescent="0.2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  <c r="CB445" s="103"/>
      <c r="CC445" s="103"/>
      <c r="CD445" s="103"/>
      <c r="CE445" s="103"/>
      <c r="CF445" s="103"/>
      <c r="CG445" s="103"/>
      <c r="CH445" s="103"/>
      <c r="CI445" s="103"/>
      <c r="CJ445" s="103"/>
      <c r="CK445" s="103"/>
      <c r="CL445" s="103"/>
      <c r="CM445" s="103"/>
      <c r="CN445" s="103"/>
      <c r="CO445" s="103"/>
      <c r="CP445" s="103"/>
      <c r="CQ445" s="103"/>
      <c r="CR445" s="103"/>
      <c r="CS445" s="103"/>
      <c r="CT445" s="103"/>
      <c r="CU445" s="103"/>
      <c r="CV445" s="103"/>
    </row>
    <row r="446" spans="1:100" ht="15.6" customHeight="1" x14ac:dyDescent="0.2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  <c r="CB446" s="103"/>
      <c r="CC446" s="103"/>
      <c r="CD446" s="103"/>
      <c r="CE446" s="103"/>
      <c r="CF446" s="103"/>
      <c r="CG446" s="103"/>
      <c r="CH446" s="103"/>
      <c r="CI446" s="103"/>
      <c r="CJ446" s="103"/>
      <c r="CK446" s="103"/>
      <c r="CL446" s="103"/>
      <c r="CM446" s="103"/>
      <c r="CN446" s="103"/>
      <c r="CO446" s="103"/>
      <c r="CP446" s="103"/>
      <c r="CQ446" s="103"/>
      <c r="CR446" s="103"/>
      <c r="CS446" s="103"/>
      <c r="CT446" s="103"/>
      <c r="CU446" s="103"/>
      <c r="CV446" s="103"/>
    </row>
    <row r="447" spans="1:100" ht="15.6" customHeight="1" x14ac:dyDescent="0.2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  <c r="CB447" s="103"/>
      <c r="CC447" s="103"/>
      <c r="CD447" s="103"/>
      <c r="CE447" s="103"/>
      <c r="CF447" s="103"/>
      <c r="CG447" s="103"/>
      <c r="CH447" s="103"/>
      <c r="CI447" s="103"/>
      <c r="CJ447" s="103"/>
      <c r="CK447" s="103"/>
      <c r="CL447" s="103"/>
      <c r="CM447" s="103"/>
      <c r="CN447" s="103"/>
      <c r="CO447" s="103"/>
      <c r="CP447" s="103"/>
      <c r="CQ447" s="103"/>
      <c r="CR447" s="103"/>
      <c r="CS447" s="103"/>
      <c r="CT447" s="103"/>
      <c r="CU447" s="103"/>
      <c r="CV447" s="103"/>
    </row>
    <row r="448" spans="1:100" ht="15.6" customHeight="1" x14ac:dyDescent="0.2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  <c r="CB448" s="103"/>
      <c r="CC448" s="103"/>
      <c r="CD448" s="103"/>
      <c r="CE448" s="103"/>
      <c r="CF448" s="103"/>
      <c r="CG448" s="103"/>
      <c r="CH448" s="103"/>
      <c r="CI448" s="103"/>
      <c r="CJ448" s="103"/>
      <c r="CK448" s="103"/>
      <c r="CL448" s="103"/>
      <c r="CM448" s="103"/>
      <c r="CN448" s="103"/>
      <c r="CO448" s="103"/>
      <c r="CP448" s="103"/>
      <c r="CQ448" s="103"/>
      <c r="CR448" s="103"/>
      <c r="CS448" s="103"/>
      <c r="CT448" s="103"/>
      <c r="CU448" s="103"/>
      <c r="CV448" s="103"/>
    </row>
    <row r="449" spans="1:100" ht="15.6" customHeight="1" x14ac:dyDescent="0.2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  <c r="CB449" s="103"/>
      <c r="CC449" s="103"/>
      <c r="CD449" s="103"/>
      <c r="CE449" s="103"/>
      <c r="CF449" s="103"/>
      <c r="CG449" s="103"/>
      <c r="CH449" s="103"/>
      <c r="CI449" s="103"/>
      <c r="CJ449" s="103"/>
      <c r="CK449" s="103"/>
      <c r="CL449" s="103"/>
      <c r="CM449" s="103"/>
      <c r="CN449" s="103"/>
      <c r="CO449" s="103"/>
      <c r="CP449" s="103"/>
      <c r="CQ449" s="103"/>
      <c r="CR449" s="103"/>
      <c r="CS449" s="103"/>
      <c r="CT449" s="103"/>
      <c r="CU449" s="103"/>
      <c r="CV449" s="103"/>
    </row>
    <row r="450" spans="1:100" ht="15.6" customHeight="1" x14ac:dyDescent="0.2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  <c r="CB450" s="103"/>
      <c r="CC450" s="103"/>
      <c r="CD450" s="103"/>
      <c r="CE450" s="103"/>
      <c r="CF450" s="103"/>
      <c r="CG450" s="103"/>
      <c r="CH450" s="103"/>
      <c r="CI450" s="103"/>
      <c r="CJ450" s="103"/>
      <c r="CK450" s="103"/>
      <c r="CL450" s="103"/>
      <c r="CM450" s="103"/>
      <c r="CN450" s="103"/>
      <c r="CO450" s="103"/>
      <c r="CP450" s="103"/>
      <c r="CQ450" s="103"/>
      <c r="CR450" s="103"/>
      <c r="CS450" s="103"/>
      <c r="CT450" s="103"/>
      <c r="CU450" s="103"/>
      <c r="CV450" s="103"/>
    </row>
    <row r="451" spans="1:100" ht="15.6" customHeight="1" x14ac:dyDescent="0.2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  <c r="CB451" s="103"/>
      <c r="CC451" s="103"/>
      <c r="CD451" s="103"/>
      <c r="CE451" s="103"/>
      <c r="CF451" s="103"/>
      <c r="CG451" s="103"/>
      <c r="CH451" s="103"/>
      <c r="CI451" s="103"/>
      <c r="CJ451" s="103"/>
      <c r="CK451" s="103"/>
      <c r="CL451" s="103"/>
      <c r="CM451" s="103"/>
      <c r="CN451" s="103"/>
      <c r="CO451" s="103"/>
      <c r="CP451" s="103"/>
      <c r="CQ451" s="103"/>
      <c r="CR451" s="103"/>
      <c r="CS451" s="103"/>
      <c r="CT451" s="103"/>
      <c r="CU451" s="103"/>
      <c r="CV451" s="103"/>
    </row>
    <row r="452" spans="1:100" ht="15.6" customHeight="1" x14ac:dyDescent="0.2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  <c r="CB452" s="103"/>
      <c r="CC452" s="103"/>
      <c r="CD452" s="103"/>
      <c r="CE452" s="103"/>
      <c r="CF452" s="103"/>
      <c r="CG452" s="103"/>
      <c r="CH452" s="103"/>
      <c r="CI452" s="103"/>
      <c r="CJ452" s="103"/>
      <c r="CK452" s="103"/>
      <c r="CL452" s="103"/>
      <c r="CM452" s="103"/>
      <c r="CN452" s="103"/>
      <c r="CO452" s="103"/>
      <c r="CP452" s="103"/>
      <c r="CQ452" s="103"/>
      <c r="CR452" s="103"/>
      <c r="CS452" s="103"/>
      <c r="CT452" s="103"/>
      <c r="CU452" s="103"/>
      <c r="CV452" s="103"/>
    </row>
    <row r="453" spans="1:100" ht="15.6" customHeight="1" x14ac:dyDescent="0.2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  <c r="CB453" s="103"/>
      <c r="CC453" s="103"/>
      <c r="CD453" s="103"/>
      <c r="CE453" s="103"/>
      <c r="CF453" s="103"/>
      <c r="CG453" s="103"/>
      <c r="CH453" s="103"/>
      <c r="CI453" s="103"/>
      <c r="CJ453" s="103"/>
      <c r="CK453" s="103"/>
      <c r="CL453" s="103"/>
      <c r="CM453" s="103"/>
      <c r="CN453" s="103"/>
      <c r="CO453" s="103"/>
      <c r="CP453" s="103"/>
      <c r="CQ453" s="103"/>
      <c r="CR453" s="103"/>
      <c r="CS453" s="103"/>
      <c r="CT453" s="103"/>
      <c r="CU453" s="103"/>
      <c r="CV453" s="103"/>
    </row>
    <row r="454" spans="1:100" ht="15.6" customHeight="1" x14ac:dyDescent="0.2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  <c r="CB454" s="103"/>
      <c r="CC454" s="103"/>
      <c r="CD454" s="103"/>
      <c r="CE454" s="103"/>
      <c r="CF454" s="103"/>
      <c r="CG454" s="103"/>
      <c r="CH454" s="103"/>
      <c r="CI454" s="103"/>
      <c r="CJ454" s="103"/>
      <c r="CK454" s="103"/>
      <c r="CL454" s="103"/>
      <c r="CM454" s="103"/>
      <c r="CN454" s="103"/>
      <c r="CO454" s="103"/>
      <c r="CP454" s="103"/>
      <c r="CQ454" s="103"/>
      <c r="CR454" s="103"/>
      <c r="CS454" s="103"/>
      <c r="CT454" s="103"/>
      <c r="CU454" s="103"/>
      <c r="CV454" s="103"/>
    </row>
    <row r="455" spans="1:100" ht="15.6" customHeight="1" x14ac:dyDescent="0.2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  <c r="CB455" s="103"/>
      <c r="CC455" s="103"/>
      <c r="CD455" s="103"/>
      <c r="CE455" s="103"/>
      <c r="CF455" s="103"/>
      <c r="CG455" s="103"/>
      <c r="CH455" s="103"/>
      <c r="CI455" s="103"/>
      <c r="CJ455" s="103"/>
      <c r="CK455" s="103"/>
      <c r="CL455" s="103"/>
      <c r="CM455" s="103"/>
      <c r="CN455" s="103"/>
      <c r="CO455" s="103"/>
      <c r="CP455" s="103"/>
      <c r="CQ455" s="103"/>
      <c r="CR455" s="103"/>
      <c r="CS455" s="103"/>
      <c r="CT455" s="103"/>
      <c r="CU455" s="103"/>
      <c r="CV455" s="103"/>
    </row>
    <row r="456" spans="1:100" ht="15.6" customHeight="1" x14ac:dyDescent="0.2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  <c r="CB456" s="103"/>
      <c r="CC456" s="103"/>
      <c r="CD456" s="103"/>
      <c r="CE456" s="103"/>
      <c r="CF456" s="103"/>
      <c r="CG456" s="103"/>
      <c r="CH456" s="103"/>
      <c r="CI456" s="103"/>
      <c r="CJ456" s="103"/>
      <c r="CK456" s="103"/>
      <c r="CL456" s="103"/>
      <c r="CM456" s="103"/>
      <c r="CN456" s="103"/>
      <c r="CO456" s="103"/>
      <c r="CP456" s="103"/>
      <c r="CQ456" s="103"/>
      <c r="CR456" s="103"/>
      <c r="CS456" s="103"/>
      <c r="CT456" s="103"/>
      <c r="CU456" s="103"/>
      <c r="CV456" s="103"/>
    </row>
    <row r="457" spans="1:100" ht="15.6" customHeight="1" x14ac:dyDescent="0.2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  <c r="CB457" s="103"/>
      <c r="CC457" s="103"/>
      <c r="CD457" s="103"/>
      <c r="CE457" s="103"/>
      <c r="CF457" s="103"/>
      <c r="CG457" s="103"/>
      <c r="CH457" s="103"/>
      <c r="CI457" s="103"/>
      <c r="CJ457" s="103"/>
      <c r="CK457" s="103"/>
      <c r="CL457" s="103"/>
      <c r="CM457" s="103"/>
      <c r="CN457" s="103"/>
      <c r="CO457" s="103"/>
      <c r="CP457" s="103"/>
      <c r="CQ457" s="103"/>
      <c r="CR457" s="103"/>
      <c r="CS457" s="103"/>
      <c r="CT457" s="103"/>
      <c r="CU457" s="103"/>
      <c r="CV457" s="103"/>
    </row>
    <row r="458" spans="1:100" ht="15.6" customHeight="1" x14ac:dyDescent="0.2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  <c r="CB458" s="103"/>
      <c r="CC458" s="103"/>
      <c r="CD458" s="103"/>
      <c r="CE458" s="103"/>
      <c r="CF458" s="103"/>
      <c r="CG458" s="103"/>
      <c r="CH458" s="103"/>
      <c r="CI458" s="103"/>
      <c r="CJ458" s="103"/>
      <c r="CK458" s="103"/>
      <c r="CL458" s="103"/>
      <c r="CM458" s="103"/>
      <c r="CN458" s="103"/>
      <c r="CO458" s="103"/>
      <c r="CP458" s="103"/>
      <c r="CQ458" s="103"/>
      <c r="CR458" s="103"/>
      <c r="CS458" s="103"/>
      <c r="CT458" s="103"/>
      <c r="CU458" s="103"/>
      <c r="CV458" s="103"/>
    </row>
    <row r="459" spans="1:100" ht="15.6" customHeight="1" x14ac:dyDescent="0.2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  <c r="CB459" s="103"/>
      <c r="CC459" s="103"/>
      <c r="CD459" s="103"/>
      <c r="CE459" s="103"/>
      <c r="CF459" s="103"/>
      <c r="CG459" s="103"/>
      <c r="CH459" s="103"/>
      <c r="CI459" s="103"/>
      <c r="CJ459" s="103"/>
      <c r="CK459" s="103"/>
      <c r="CL459" s="103"/>
      <c r="CM459" s="103"/>
      <c r="CN459" s="103"/>
      <c r="CO459" s="103"/>
      <c r="CP459" s="103"/>
      <c r="CQ459" s="103"/>
      <c r="CR459" s="103"/>
      <c r="CS459" s="103"/>
      <c r="CT459" s="103"/>
      <c r="CU459" s="103"/>
      <c r="CV459" s="103"/>
    </row>
    <row r="460" spans="1:100" ht="15.6" customHeight="1" x14ac:dyDescent="0.2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  <c r="CB460" s="103"/>
      <c r="CC460" s="103"/>
      <c r="CD460" s="103"/>
      <c r="CE460" s="103"/>
      <c r="CF460" s="103"/>
      <c r="CG460" s="103"/>
      <c r="CH460" s="103"/>
      <c r="CI460" s="103"/>
      <c r="CJ460" s="103"/>
      <c r="CK460" s="103"/>
      <c r="CL460" s="103"/>
      <c r="CM460" s="103"/>
      <c r="CN460" s="103"/>
      <c r="CO460" s="103"/>
      <c r="CP460" s="103"/>
      <c r="CQ460" s="103"/>
      <c r="CR460" s="103"/>
      <c r="CS460" s="103"/>
      <c r="CT460" s="103"/>
      <c r="CU460" s="103"/>
      <c r="CV460" s="103"/>
    </row>
    <row r="461" spans="1:100" ht="15.6" customHeight="1" x14ac:dyDescent="0.2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  <c r="CB461" s="103"/>
      <c r="CC461" s="103"/>
      <c r="CD461" s="103"/>
      <c r="CE461" s="103"/>
      <c r="CF461" s="103"/>
      <c r="CG461" s="103"/>
      <c r="CH461" s="103"/>
      <c r="CI461" s="103"/>
      <c r="CJ461" s="103"/>
      <c r="CK461" s="103"/>
      <c r="CL461" s="103"/>
      <c r="CM461" s="103"/>
      <c r="CN461" s="103"/>
      <c r="CO461" s="103"/>
      <c r="CP461" s="103"/>
      <c r="CQ461" s="103"/>
      <c r="CR461" s="103"/>
      <c r="CS461" s="103"/>
      <c r="CT461" s="103"/>
      <c r="CU461" s="103"/>
      <c r="CV461" s="103"/>
    </row>
    <row r="462" spans="1:100" ht="15.6" customHeight="1" x14ac:dyDescent="0.2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  <c r="CB462" s="103"/>
      <c r="CC462" s="103"/>
      <c r="CD462" s="103"/>
      <c r="CE462" s="103"/>
      <c r="CF462" s="103"/>
      <c r="CG462" s="103"/>
      <c r="CH462" s="103"/>
      <c r="CI462" s="103"/>
      <c r="CJ462" s="103"/>
      <c r="CK462" s="103"/>
      <c r="CL462" s="103"/>
      <c r="CM462" s="103"/>
      <c r="CN462" s="103"/>
      <c r="CO462" s="103"/>
      <c r="CP462" s="103"/>
      <c r="CQ462" s="103"/>
      <c r="CR462" s="103"/>
      <c r="CS462" s="103"/>
      <c r="CT462" s="103"/>
      <c r="CU462" s="103"/>
      <c r="CV462" s="103"/>
    </row>
    <row r="463" spans="1:100" ht="15.6" customHeight="1" x14ac:dyDescent="0.2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  <c r="CB463" s="103"/>
      <c r="CC463" s="103"/>
      <c r="CD463" s="103"/>
      <c r="CE463" s="103"/>
      <c r="CF463" s="103"/>
      <c r="CG463" s="103"/>
      <c r="CH463" s="103"/>
      <c r="CI463" s="103"/>
      <c r="CJ463" s="103"/>
      <c r="CK463" s="103"/>
      <c r="CL463" s="103"/>
      <c r="CM463" s="103"/>
      <c r="CN463" s="103"/>
      <c r="CO463" s="103"/>
      <c r="CP463" s="103"/>
      <c r="CQ463" s="103"/>
      <c r="CR463" s="103"/>
      <c r="CS463" s="103"/>
      <c r="CT463" s="103"/>
      <c r="CU463" s="103"/>
      <c r="CV463" s="103"/>
    </row>
    <row r="464" spans="1:100" ht="15.6" customHeight="1" x14ac:dyDescent="0.2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  <c r="CB464" s="103"/>
      <c r="CC464" s="103"/>
      <c r="CD464" s="103"/>
      <c r="CE464" s="103"/>
      <c r="CF464" s="103"/>
      <c r="CG464" s="103"/>
      <c r="CH464" s="103"/>
      <c r="CI464" s="103"/>
      <c r="CJ464" s="103"/>
      <c r="CK464" s="103"/>
      <c r="CL464" s="103"/>
      <c r="CM464" s="103"/>
      <c r="CN464" s="103"/>
      <c r="CO464" s="103"/>
      <c r="CP464" s="103"/>
      <c r="CQ464" s="103"/>
      <c r="CR464" s="103"/>
      <c r="CS464" s="103"/>
      <c r="CT464" s="103"/>
      <c r="CU464" s="103"/>
      <c r="CV464" s="103"/>
    </row>
    <row r="465" spans="1:100" ht="15.6" customHeight="1" x14ac:dyDescent="0.2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  <c r="CB465" s="103"/>
      <c r="CC465" s="103"/>
      <c r="CD465" s="103"/>
      <c r="CE465" s="103"/>
      <c r="CF465" s="103"/>
      <c r="CG465" s="103"/>
      <c r="CH465" s="103"/>
      <c r="CI465" s="103"/>
      <c r="CJ465" s="103"/>
      <c r="CK465" s="103"/>
      <c r="CL465" s="103"/>
      <c r="CM465" s="103"/>
      <c r="CN465" s="103"/>
      <c r="CO465" s="103"/>
      <c r="CP465" s="103"/>
      <c r="CQ465" s="103"/>
      <c r="CR465" s="103"/>
      <c r="CS465" s="103"/>
      <c r="CT465" s="103"/>
      <c r="CU465" s="103"/>
      <c r="CV465" s="103"/>
    </row>
    <row r="466" spans="1:100" ht="15.6" customHeight="1" x14ac:dyDescent="0.2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  <c r="CB466" s="103"/>
      <c r="CC466" s="103"/>
      <c r="CD466" s="103"/>
      <c r="CE466" s="103"/>
      <c r="CF466" s="103"/>
      <c r="CG466" s="103"/>
      <c r="CH466" s="103"/>
      <c r="CI466" s="103"/>
      <c r="CJ466" s="103"/>
      <c r="CK466" s="103"/>
      <c r="CL466" s="103"/>
      <c r="CM466" s="103"/>
      <c r="CN466" s="103"/>
      <c r="CO466" s="103"/>
      <c r="CP466" s="103"/>
      <c r="CQ466" s="103"/>
      <c r="CR466" s="103"/>
      <c r="CS466" s="103"/>
      <c r="CT466" s="103"/>
      <c r="CU466" s="103"/>
      <c r="CV466" s="103"/>
    </row>
    <row r="467" spans="1:100" ht="15.6" customHeight="1" x14ac:dyDescent="0.2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  <c r="CB467" s="103"/>
      <c r="CC467" s="103"/>
      <c r="CD467" s="103"/>
      <c r="CE467" s="103"/>
      <c r="CF467" s="103"/>
      <c r="CG467" s="103"/>
      <c r="CH467" s="103"/>
      <c r="CI467" s="103"/>
      <c r="CJ467" s="103"/>
      <c r="CK467" s="103"/>
      <c r="CL467" s="103"/>
      <c r="CM467" s="103"/>
      <c r="CN467" s="103"/>
      <c r="CO467" s="103"/>
      <c r="CP467" s="103"/>
      <c r="CQ467" s="103"/>
      <c r="CR467" s="103"/>
      <c r="CS467" s="103"/>
      <c r="CT467" s="103"/>
      <c r="CU467" s="103"/>
      <c r="CV467" s="103"/>
    </row>
    <row r="468" spans="1:100" ht="15.6" customHeight="1" x14ac:dyDescent="0.2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  <c r="CB468" s="103"/>
      <c r="CC468" s="103"/>
      <c r="CD468" s="103"/>
      <c r="CE468" s="103"/>
      <c r="CF468" s="103"/>
      <c r="CG468" s="103"/>
      <c r="CH468" s="103"/>
      <c r="CI468" s="103"/>
      <c r="CJ468" s="103"/>
      <c r="CK468" s="103"/>
      <c r="CL468" s="103"/>
      <c r="CM468" s="103"/>
      <c r="CN468" s="103"/>
      <c r="CO468" s="103"/>
      <c r="CP468" s="103"/>
      <c r="CQ468" s="103"/>
      <c r="CR468" s="103"/>
      <c r="CS468" s="103"/>
      <c r="CT468" s="103"/>
      <c r="CU468" s="103"/>
      <c r="CV468" s="103"/>
    </row>
    <row r="469" spans="1:100" ht="15.6" customHeight="1" x14ac:dyDescent="0.2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  <c r="CB469" s="103"/>
      <c r="CC469" s="103"/>
      <c r="CD469" s="103"/>
      <c r="CE469" s="103"/>
      <c r="CF469" s="103"/>
      <c r="CG469" s="103"/>
      <c r="CH469" s="103"/>
      <c r="CI469" s="103"/>
      <c r="CJ469" s="103"/>
      <c r="CK469" s="103"/>
      <c r="CL469" s="103"/>
      <c r="CM469" s="103"/>
      <c r="CN469" s="103"/>
      <c r="CO469" s="103"/>
      <c r="CP469" s="103"/>
      <c r="CQ469" s="103"/>
      <c r="CR469" s="103"/>
      <c r="CS469" s="103"/>
      <c r="CT469" s="103"/>
      <c r="CU469" s="103"/>
      <c r="CV469" s="103"/>
    </row>
    <row r="470" spans="1:100" ht="15.6" customHeight="1" x14ac:dyDescent="0.2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  <c r="CB470" s="103"/>
      <c r="CC470" s="103"/>
      <c r="CD470" s="103"/>
      <c r="CE470" s="103"/>
      <c r="CF470" s="103"/>
      <c r="CG470" s="103"/>
      <c r="CH470" s="103"/>
      <c r="CI470" s="103"/>
      <c r="CJ470" s="103"/>
      <c r="CK470" s="103"/>
      <c r="CL470" s="103"/>
      <c r="CM470" s="103"/>
      <c r="CN470" s="103"/>
      <c r="CO470" s="103"/>
      <c r="CP470" s="103"/>
      <c r="CQ470" s="103"/>
      <c r="CR470" s="103"/>
      <c r="CS470" s="103"/>
      <c r="CT470" s="103"/>
      <c r="CU470" s="103"/>
      <c r="CV470" s="103"/>
    </row>
    <row r="471" spans="1:100" ht="15.6" customHeight="1" x14ac:dyDescent="0.2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  <c r="CB471" s="103"/>
      <c r="CC471" s="103"/>
      <c r="CD471" s="103"/>
      <c r="CE471" s="103"/>
      <c r="CF471" s="103"/>
      <c r="CG471" s="103"/>
      <c r="CH471" s="103"/>
      <c r="CI471" s="103"/>
      <c r="CJ471" s="103"/>
      <c r="CK471" s="103"/>
      <c r="CL471" s="103"/>
      <c r="CM471" s="103"/>
      <c r="CN471" s="103"/>
      <c r="CO471" s="103"/>
      <c r="CP471" s="103"/>
      <c r="CQ471" s="103"/>
      <c r="CR471" s="103"/>
      <c r="CS471" s="103"/>
      <c r="CT471" s="103"/>
      <c r="CU471" s="103"/>
      <c r="CV471" s="103"/>
    </row>
    <row r="472" spans="1:100" ht="15.6" customHeight="1" x14ac:dyDescent="0.2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  <c r="CB472" s="103"/>
      <c r="CC472" s="103"/>
      <c r="CD472" s="103"/>
      <c r="CE472" s="103"/>
      <c r="CF472" s="103"/>
      <c r="CG472" s="103"/>
      <c r="CH472" s="103"/>
      <c r="CI472" s="103"/>
      <c r="CJ472" s="103"/>
      <c r="CK472" s="103"/>
      <c r="CL472" s="103"/>
      <c r="CM472" s="103"/>
      <c r="CN472" s="103"/>
      <c r="CO472" s="103"/>
      <c r="CP472" s="103"/>
      <c r="CQ472" s="103"/>
      <c r="CR472" s="103"/>
      <c r="CS472" s="103"/>
      <c r="CT472" s="103"/>
      <c r="CU472" s="103"/>
      <c r="CV472" s="103"/>
    </row>
    <row r="473" spans="1:100" ht="15.6" customHeight="1" x14ac:dyDescent="0.2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  <c r="CB473" s="103"/>
      <c r="CC473" s="103"/>
      <c r="CD473" s="103"/>
      <c r="CE473" s="103"/>
      <c r="CF473" s="103"/>
      <c r="CG473" s="103"/>
      <c r="CH473" s="103"/>
      <c r="CI473" s="103"/>
      <c r="CJ473" s="103"/>
      <c r="CK473" s="103"/>
      <c r="CL473" s="103"/>
      <c r="CM473" s="103"/>
      <c r="CN473" s="103"/>
      <c r="CO473" s="103"/>
      <c r="CP473" s="103"/>
      <c r="CQ473" s="103"/>
      <c r="CR473" s="103"/>
      <c r="CS473" s="103"/>
      <c r="CT473" s="103"/>
      <c r="CU473" s="103"/>
      <c r="CV473" s="103"/>
    </row>
    <row r="474" spans="1:100" ht="15.6" customHeight="1" x14ac:dyDescent="0.2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  <c r="CB474" s="103"/>
      <c r="CC474" s="103"/>
      <c r="CD474" s="103"/>
      <c r="CE474" s="103"/>
      <c r="CF474" s="103"/>
      <c r="CG474" s="103"/>
      <c r="CH474" s="103"/>
      <c r="CI474" s="103"/>
      <c r="CJ474" s="103"/>
      <c r="CK474" s="103"/>
      <c r="CL474" s="103"/>
      <c r="CM474" s="103"/>
      <c r="CN474" s="103"/>
      <c r="CO474" s="103"/>
      <c r="CP474" s="103"/>
      <c r="CQ474" s="103"/>
      <c r="CR474" s="103"/>
      <c r="CS474" s="103"/>
      <c r="CT474" s="103"/>
      <c r="CU474" s="103"/>
      <c r="CV474" s="103"/>
    </row>
    <row r="475" spans="1:100" ht="15.6" customHeight="1" x14ac:dyDescent="0.2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  <c r="CB475" s="103"/>
      <c r="CC475" s="103"/>
      <c r="CD475" s="103"/>
      <c r="CE475" s="103"/>
      <c r="CF475" s="103"/>
      <c r="CG475" s="103"/>
      <c r="CH475" s="103"/>
      <c r="CI475" s="103"/>
      <c r="CJ475" s="103"/>
      <c r="CK475" s="103"/>
      <c r="CL475" s="103"/>
      <c r="CM475" s="103"/>
      <c r="CN475" s="103"/>
      <c r="CO475" s="103"/>
      <c r="CP475" s="103"/>
      <c r="CQ475" s="103"/>
      <c r="CR475" s="103"/>
      <c r="CS475" s="103"/>
      <c r="CT475" s="103"/>
      <c r="CU475" s="103"/>
      <c r="CV475" s="103"/>
    </row>
    <row r="476" spans="1:100" ht="15.6" customHeight="1" x14ac:dyDescent="0.2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  <c r="CB476" s="103"/>
      <c r="CC476" s="103"/>
      <c r="CD476" s="103"/>
      <c r="CE476" s="103"/>
      <c r="CF476" s="103"/>
      <c r="CG476" s="103"/>
      <c r="CH476" s="103"/>
      <c r="CI476" s="103"/>
      <c r="CJ476" s="103"/>
      <c r="CK476" s="103"/>
      <c r="CL476" s="103"/>
      <c r="CM476" s="103"/>
      <c r="CN476" s="103"/>
      <c r="CO476" s="103"/>
      <c r="CP476" s="103"/>
      <c r="CQ476" s="103"/>
      <c r="CR476" s="103"/>
      <c r="CS476" s="103"/>
      <c r="CT476" s="103"/>
      <c r="CU476" s="103"/>
      <c r="CV476" s="103"/>
    </row>
    <row r="477" spans="1:100" ht="15.6" customHeight="1" x14ac:dyDescent="0.2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  <c r="CB477" s="103"/>
      <c r="CC477" s="103"/>
      <c r="CD477" s="103"/>
      <c r="CE477" s="103"/>
      <c r="CF477" s="103"/>
      <c r="CG477" s="103"/>
      <c r="CH477" s="103"/>
      <c r="CI477" s="103"/>
      <c r="CJ477" s="103"/>
      <c r="CK477" s="103"/>
      <c r="CL477" s="103"/>
      <c r="CM477" s="103"/>
      <c r="CN477" s="103"/>
      <c r="CO477" s="103"/>
      <c r="CP477" s="103"/>
      <c r="CQ477" s="103"/>
      <c r="CR477" s="103"/>
      <c r="CS477" s="103"/>
      <c r="CT477" s="103"/>
      <c r="CU477" s="103"/>
      <c r="CV477" s="103"/>
    </row>
    <row r="478" spans="1:100" ht="15.6" customHeight="1" x14ac:dyDescent="0.2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  <c r="CB478" s="103"/>
      <c r="CC478" s="103"/>
      <c r="CD478" s="103"/>
      <c r="CE478" s="103"/>
      <c r="CF478" s="103"/>
      <c r="CG478" s="103"/>
      <c r="CH478" s="103"/>
      <c r="CI478" s="103"/>
      <c r="CJ478" s="103"/>
      <c r="CK478" s="103"/>
      <c r="CL478" s="103"/>
      <c r="CM478" s="103"/>
      <c r="CN478" s="103"/>
      <c r="CO478" s="103"/>
      <c r="CP478" s="103"/>
      <c r="CQ478" s="103"/>
      <c r="CR478" s="103"/>
      <c r="CS478" s="103"/>
      <c r="CT478" s="103"/>
      <c r="CU478" s="103"/>
      <c r="CV478" s="103"/>
    </row>
    <row r="479" spans="1:100" ht="15.6" customHeight="1" x14ac:dyDescent="0.2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  <c r="CB479" s="103"/>
      <c r="CC479" s="103"/>
      <c r="CD479" s="103"/>
      <c r="CE479" s="103"/>
      <c r="CF479" s="103"/>
      <c r="CG479" s="103"/>
      <c r="CH479" s="103"/>
      <c r="CI479" s="103"/>
      <c r="CJ479" s="103"/>
      <c r="CK479" s="103"/>
      <c r="CL479" s="103"/>
      <c r="CM479" s="103"/>
      <c r="CN479" s="103"/>
      <c r="CO479" s="103"/>
      <c r="CP479" s="103"/>
      <c r="CQ479" s="103"/>
      <c r="CR479" s="103"/>
      <c r="CS479" s="103"/>
      <c r="CT479" s="103"/>
      <c r="CU479" s="103"/>
      <c r="CV479" s="103"/>
    </row>
    <row r="480" spans="1:100" ht="15.6" customHeight="1" x14ac:dyDescent="0.2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  <c r="CB480" s="103"/>
      <c r="CC480" s="103"/>
      <c r="CD480" s="103"/>
      <c r="CE480" s="103"/>
      <c r="CF480" s="103"/>
      <c r="CG480" s="103"/>
      <c r="CH480" s="103"/>
      <c r="CI480" s="103"/>
      <c r="CJ480" s="103"/>
      <c r="CK480" s="103"/>
      <c r="CL480" s="103"/>
      <c r="CM480" s="103"/>
      <c r="CN480" s="103"/>
      <c r="CO480" s="103"/>
      <c r="CP480" s="103"/>
      <c r="CQ480" s="103"/>
      <c r="CR480" s="103"/>
      <c r="CS480" s="103"/>
      <c r="CT480" s="103"/>
      <c r="CU480" s="103"/>
      <c r="CV480" s="103"/>
    </row>
    <row r="481" spans="1:100" ht="15.6" customHeight="1" x14ac:dyDescent="0.2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  <c r="CB481" s="103"/>
      <c r="CC481" s="103"/>
      <c r="CD481" s="103"/>
      <c r="CE481" s="103"/>
      <c r="CF481" s="103"/>
      <c r="CG481" s="103"/>
      <c r="CH481" s="103"/>
      <c r="CI481" s="103"/>
      <c r="CJ481" s="103"/>
      <c r="CK481" s="103"/>
      <c r="CL481" s="103"/>
      <c r="CM481" s="103"/>
      <c r="CN481" s="103"/>
      <c r="CO481" s="103"/>
      <c r="CP481" s="103"/>
      <c r="CQ481" s="103"/>
      <c r="CR481" s="103"/>
      <c r="CS481" s="103"/>
      <c r="CT481" s="103"/>
      <c r="CU481" s="103"/>
      <c r="CV481" s="103"/>
    </row>
    <row r="482" spans="1:100" ht="15.6" customHeight="1" x14ac:dyDescent="0.2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  <c r="CB482" s="103"/>
      <c r="CC482" s="103"/>
      <c r="CD482" s="103"/>
      <c r="CE482" s="103"/>
      <c r="CF482" s="103"/>
      <c r="CG482" s="103"/>
      <c r="CH482" s="103"/>
      <c r="CI482" s="103"/>
      <c r="CJ482" s="103"/>
      <c r="CK482" s="103"/>
      <c r="CL482" s="103"/>
      <c r="CM482" s="103"/>
      <c r="CN482" s="103"/>
      <c r="CO482" s="103"/>
      <c r="CP482" s="103"/>
      <c r="CQ482" s="103"/>
      <c r="CR482" s="103"/>
      <c r="CS482" s="103"/>
      <c r="CT482" s="103"/>
      <c r="CU482" s="103"/>
      <c r="CV482" s="103"/>
    </row>
    <row r="483" spans="1:100" ht="15.6" customHeight="1" x14ac:dyDescent="0.2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  <c r="CB483" s="103"/>
      <c r="CC483" s="103"/>
      <c r="CD483" s="103"/>
      <c r="CE483" s="103"/>
      <c r="CF483" s="103"/>
      <c r="CG483" s="103"/>
      <c r="CH483" s="103"/>
      <c r="CI483" s="103"/>
      <c r="CJ483" s="103"/>
      <c r="CK483" s="103"/>
      <c r="CL483" s="103"/>
      <c r="CM483" s="103"/>
      <c r="CN483" s="103"/>
      <c r="CO483" s="103"/>
      <c r="CP483" s="103"/>
      <c r="CQ483" s="103"/>
      <c r="CR483" s="103"/>
      <c r="CS483" s="103"/>
      <c r="CT483" s="103"/>
      <c r="CU483" s="103"/>
      <c r="CV483" s="103"/>
    </row>
    <row r="484" spans="1:100" ht="15.6" customHeight="1" x14ac:dyDescent="0.2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  <c r="CB484" s="103"/>
      <c r="CC484" s="103"/>
      <c r="CD484" s="103"/>
      <c r="CE484" s="103"/>
      <c r="CF484" s="103"/>
      <c r="CG484" s="103"/>
      <c r="CH484" s="103"/>
      <c r="CI484" s="103"/>
      <c r="CJ484" s="103"/>
      <c r="CK484" s="103"/>
      <c r="CL484" s="103"/>
      <c r="CM484" s="103"/>
      <c r="CN484" s="103"/>
      <c r="CO484" s="103"/>
      <c r="CP484" s="103"/>
      <c r="CQ484" s="103"/>
      <c r="CR484" s="103"/>
      <c r="CS484" s="103"/>
      <c r="CT484" s="103"/>
      <c r="CU484" s="103"/>
      <c r="CV484" s="103"/>
    </row>
    <row r="485" spans="1:100" ht="15.6" customHeight="1" x14ac:dyDescent="0.2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  <c r="CB485" s="103"/>
      <c r="CC485" s="103"/>
      <c r="CD485" s="103"/>
      <c r="CE485" s="103"/>
      <c r="CF485" s="103"/>
      <c r="CG485" s="103"/>
      <c r="CH485" s="103"/>
      <c r="CI485" s="103"/>
      <c r="CJ485" s="103"/>
      <c r="CK485" s="103"/>
      <c r="CL485" s="103"/>
      <c r="CM485" s="103"/>
      <c r="CN485" s="103"/>
      <c r="CO485" s="103"/>
      <c r="CP485" s="103"/>
      <c r="CQ485" s="103"/>
      <c r="CR485" s="103"/>
      <c r="CS485" s="103"/>
      <c r="CT485" s="103"/>
      <c r="CU485" s="103"/>
      <c r="CV485" s="103"/>
    </row>
    <row r="486" spans="1:100" ht="15.6" customHeight="1" x14ac:dyDescent="0.2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  <c r="CB486" s="103"/>
      <c r="CC486" s="103"/>
      <c r="CD486" s="103"/>
      <c r="CE486" s="103"/>
      <c r="CF486" s="103"/>
      <c r="CG486" s="103"/>
      <c r="CH486" s="103"/>
      <c r="CI486" s="103"/>
      <c r="CJ486" s="103"/>
      <c r="CK486" s="103"/>
      <c r="CL486" s="103"/>
      <c r="CM486" s="103"/>
      <c r="CN486" s="103"/>
      <c r="CO486" s="103"/>
      <c r="CP486" s="103"/>
      <c r="CQ486" s="103"/>
      <c r="CR486" s="103"/>
      <c r="CS486" s="103"/>
      <c r="CT486" s="103"/>
      <c r="CU486" s="103"/>
      <c r="CV486" s="103"/>
    </row>
    <row r="487" spans="1:100" ht="15.6" customHeight="1" x14ac:dyDescent="0.2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  <c r="CB487" s="103"/>
      <c r="CC487" s="103"/>
      <c r="CD487" s="103"/>
      <c r="CE487" s="103"/>
      <c r="CF487" s="103"/>
      <c r="CG487" s="103"/>
      <c r="CH487" s="103"/>
      <c r="CI487" s="103"/>
      <c r="CJ487" s="103"/>
      <c r="CK487" s="103"/>
      <c r="CL487" s="103"/>
      <c r="CM487" s="103"/>
      <c r="CN487" s="103"/>
      <c r="CO487" s="103"/>
      <c r="CP487" s="103"/>
      <c r="CQ487" s="103"/>
      <c r="CR487" s="103"/>
      <c r="CS487" s="103"/>
      <c r="CT487" s="103"/>
      <c r="CU487" s="103"/>
      <c r="CV487" s="103"/>
    </row>
    <row r="488" spans="1:100" ht="15.6" customHeight="1" x14ac:dyDescent="0.2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  <c r="CB488" s="103"/>
      <c r="CC488" s="103"/>
      <c r="CD488" s="103"/>
      <c r="CE488" s="103"/>
      <c r="CF488" s="103"/>
      <c r="CG488" s="103"/>
      <c r="CH488" s="103"/>
      <c r="CI488" s="103"/>
      <c r="CJ488" s="103"/>
      <c r="CK488" s="103"/>
      <c r="CL488" s="103"/>
      <c r="CM488" s="103"/>
      <c r="CN488" s="103"/>
      <c r="CO488" s="103"/>
      <c r="CP488" s="103"/>
      <c r="CQ488" s="103"/>
      <c r="CR488" s="103"/>
      <c r="CS488" s="103"/>
      <c r="CT488" s="103"/>
      <c r="CU488" s="103"/>
      <c r="CV488" s="103"/>
    </row>
    <row r="489" spans="1:100" ht="15.6" customHeight="1" x14ac:dyDescent="0.2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  <c r="CB489" s="103"/>
      <c r="CC489" s="103"/>
      <c r="CD489" s="103"/>
      <c r="CE489" s="103"/>
      <c r="CF489" s="103"/>
      <c r="CG489" s="103"/>
      <c r="CH489" s="103"/>
      <c r="CI489" s="103"/>
      <c r="CJ489" s="103"/>
      <c r="CK489" s="103"/>
      <c r="CL489" s="103"/>
      <c r="CM489" s="103"/>
      <c r="CN489" s="103"/>
      <c r="CO489" s="103"/>
      <c r="CP489" s="103"/>
      <c r="CQ489" s="103"/>
      <c r="CR489" s="103"/>
      <c r="CS489" s="103"/>
      <c r="CT489" s="103"/>
      <c r="CU489" s="103"/>
      <c r="CV489" s="103"/>
    </row>
    <row r="490" spans="1:100" ht="15.6" customHeight="1" x14ac:dyDescent="0.2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  <c r="CB490" s="103"/>
      <c r="CC490" s="103"/>
      <c r="CD490" s="103"/>
      <c r="CE490" s="103"/>
      <c r="CF490" s="103"/>
      <c r="CG490" s="103"/>
      <c r="CH490" s="103"/>
      <c r="CI490" s="103"/>
      <c r="CJ490" s="103"/>
      <c r="CK490" s="103"/>
      <c r="CL490" s="103"/>
      <c r="CM490" s="103"/>
      <c r="CN490" s="103"/>
      <c r="CO490" s="103"/>
      <c r="CP490" s="103"/>
      <c r="CQ490" s="103"/>
      <c r="CR490" s="103"/>
      <c r="CS490" s="103"/>
      <c r="CT490" s="103"/>
      <c r="CU490" s="103"/>
      <c r="CV490" s="103"/>
    </row>
    <row r="491" spans="1:100" ht="15.6" customHeight="1" x14ac:dyDescent="0.2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  <c r="CB491" s="103"/>
      <c r="CC491" s="103"/>
      <c r="CD491" s="103"/>
      <c r="CE491" s="103"/>
      <c r="CF491" s="103"/>
      <c r="CG491" s="103"/>
      <c r="CH491" s="103"/>
      <c r="CI491" s="103"/>
      <c r="CJ491" s="103"/>
      <c r="CK491" s="103"/>
      <c r="CL491" s="103"/>
      <c r="CM491" s="103"/>
      <c r="CN491" s="103"/>
      <c r="CO491" s="103"/>
      <c r="CP491" s="103"/>
      <c r="CQ491" s="103"/>
      <c r="CR491" s="103"/>
      <c r="CS491" s="103"/>
      <c r="CT491" s="103"/>
      <c r="CU491" s="103"/>
      <c r="CV491" s="103"/>
    </row>
    <row r="492" spans="1:100" ht="15.6" customHeight="1" x14ac:dyDescent="0.2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  <c r="CB492" s="103"/>
      <c r="CC492" s="103"/>
      <c r="CD492" s="103"/>
      <c r="CE492" s="103"/>
      <c r="CF492" s="103"/>
      <c r="CG492" s="103"/>
      <c r="CH492" s="103"/>
      <c r="CI492" s="103"/>
      <c r="CJ492" s="103"/>
      <c r="CK492" s="103"/>
      <c r="CL492" s="103"/>
      <c r="CM492" s="103"/>
      <c r="CN492" s="103"/>
      <c r="CO492" s="103"/>
      <c r="CP492" s="103"/>
      <c r="CQ492" s="103"/>
      <c r="CR492" s="103"/>
      <c r="CS492" s="103"/>
      <c r="CT492" s="103"/>
      <c r="CU492" s="103"/>
      <c r="CV492" s="103"/>
    </row>
    <row r="493" spans="1:100" ht="15.6" customHeight="1" x14ac:dyDescent="0.2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  <c r="CB493" s="103"/>
      <c r="CC493" s="103"/>
      <c r="CD493" s="103"/>
      <c r="CE493" s="103"/>
      <c r="CF493" s="103"/>
      <c r="CG493" s="103"/>
      <c r="CH493" s="103"/>
      <c r="CI493" s="103"/>
      <c r="CJ493" s="103"/>
      <c r="CK493" s="103"/>
      <c r="CL493" s="103"/>
      <c r="CM493" s="103"/>
      <c r="CN493" s="103"/>
      <c r="CO493" s="103"/>
      <c r="CP493" s="103"/>
      <c r="CQ493" s="103"/>
      <c r="CR493" s="103"/>
      <c r="CS493" s="103"/>
      <c r="CT493" s="103"/>
      <c r="CU493" s="103"/>
      <c r="CV493" s="103"/>
    </row>
    <row r="494" spans="1:100" ht="15.6" customHeight="1" x14ac:dyDescent="0.2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  <c r="CB494" s="103"/>
      <c r="CC494" s="103"/>
      <c r="CD494" s="103"/>
      <c r="CE494" s="103"/>
      <c r="CF494" s="103"/>
      <c r="CG494" s="103"/>
      <c r="CH494" s="103"/>
      <c r="CI494" s="103"/>
      <c r="CJ494" s="103"/>
      <c r="CK494" s="103"/>
      <c r="CL494" s="103"/>
      <c r="CM494" s="103"/>
      <c r="CN494" s="103"/>
      <c r="CO494" s="103"/>
      <c r="CP494" s="103"/>
      <c r="CQ494" s="103"/>
      <c r="CR494" s="103"/>
      <c r="CS494" s="103"/>
      <c r="CT494" s="103"/>
      <c r="CU494" s="103"/>
      <c r="CV494" s="103"/>
    </row>
    <row r="495" spans="1:100" ht="15.6" customHeight="1" x14ac:dyDescent="0.2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  <c r="CB495" s="103"/>
      <c r="CC495" s="103"/>
      <c r="CD495" s="103"/>
      <c r="CE495" s="103"/>
      <c r="CF495" s="103"/>
      <c r="CG495" s="103"/>
      <c r="CH495" s="103"/>
      <c r="CI495" s="103"/>
      <c r="CJ495" s="103"/>
      <c r="CK495" s="103"/>
      <c r="CL495" s="103"/>
      <c r="CM495" s="103"/>
      <c r="CN495" s="103"/>
      <c r="CO495" s="103"/>
      <c r="CP495" s="103"/>
      <c r="CQ495" s="103"/>
      <c r="CR495" s="103"/>
      <c r="CS495" s="103"/>
      <c r="CT495" s="103"/>
      <c r="CU495" s="103"/>
      <c r="CV495" s="103"/>
    </row>
    <row r="496" spans="1:100" ht="15.6" customHeight="1" x14ac:dyDescent="0.2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  <c r="CB496" s="103"/>
      <c r="CC496" s="103"/>
      <c r="CD496" s="103"/>
      <c r="CE496" s="103"/>
      <c r="CF496" s="103"/>
      <c r="CG496" s="103"/>
      <c r="CH496" s="103"/>
      <c r="CI496" s="103"/>
      <c r="CJ496" s="103"/>
      <c r="CK496" s="103"/>
      <c r="CL496" s="103"/>
      <c r="CM496" s="103"/>
      <c r="CN496" s="103"/>
      <c r="CO496" s="103"/>
      <c r="CP496" s="103"/>
      <c r="CQ496" s="103"/>
      <c r="CR496" s="103"/>
      <c r="CS496" s="103"/>
      <c r="CT496" s="103"/>
      <c r="CU496" s="103"/>
      <c r="CV496" s="103"/>
    </row>
    <row r="497" spans="1:100" ht="15.6" customHeight="1" x14ac:dyDescent="0.2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  <c r="CB497" s="103"/>
      <c r="CC497" s="103"/>
      <c r="CD497" s="103"/>
      <c r="CE497" s="103"/>
      <c r="CF497" s="103"/>
      <c r="CG497" s="103"/>
      <c r="CH497" s="103"/>
      <c r="CI497" s="103"/>
      <c r="CJ497" s="103"/>
      <c r="CK497" s="103"/>
      <c r="CL497" s="103"/>
      <c r="CM497" s="103"/>
      <c r="CN497" s="103"/>
      <c r="CO497" s="103"/>
      <c r="CP497" s="103"/>
      <c r="CQ497" s="103"/>
      <c r="CR497" s="103"/>
      <c r="CS497" s="103"/>
      <c r="CT497" s="103"/>
      <c r="CU497" s="103"/>
      <c r="CV497" s="103"/>
    </row>
    <row r="498" spans="1:100" ht="15.6" customHeight="1" x14ac:dyDescent="0.2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  <c r="CB498" s="103"/>
      <c r="CC498" s="103"/>
      <c r="CD498" s="103"/>
      <c r="CE498" s="103"/>
      <c r="CF498" s="103"/>
      <c r="CG498" s="103"/>
      <c r="CH498" s="103"/>
      <c r="CI498" s="103"/>
      <c r="CJ498" s="103"/>
      <c r="CK498" s="103"/>
      <c r="CL498" s="103"/>
      <c r="CM498" s="103"/>
      <c r="CN498" s="103"/>
      <c r="CO498" s="103"/>
      <c r="CP498" s="103"/>
      <c r="CQ498" s="103"/>
      <c r="CR498" s="103"/>
      <c r="CS498" s="103"/>
      <c r="CT498" s="103"/>
      <c r="CU498" s="103"/>
      <c r="CV498" s="103"/>
    </row>
    <row r="499" spans="1:100" ht="15.6" customHeight="1" x14ac:dyDescent="0.2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  <c r="CB499" s="103"/>
      <c r="CC499" s="103"/>
      <c r="CD499" s="103"/>
      <c r="CE499" s="103"/>
      <c r="CF499" s="103"/>
      <c r="CG499" s="103"/>
      <c r="CH499" s="103"/>
      <c r="CI499" s="103"/>
      <c r="CJ499" s="103"/>
      <c r="CK499" s="103"/>
      <c r="CL499" s="103"/>
      <c r="CM499" s="103"/>
      <c r="CN499" s="103"/>
      <c r="CO499" s="103"/>
      <c r="CP499" s="103"/>
      <c r="CQ499" s="103"/>
      <c r="CR499" s="103"/>
      <c r="CS499" s="103"/>
      <c r="CT499" s="103"/>
      <c r="CU499" s="103"/>
      <c r="CV499" s="103"/>
    </row>
    <row r="500" spans="1:100" ht="15.6" customHeight="1" x14ac:dyDescent="0.2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  <c r="CB500" s="103"/>
      <c r="CC500" s="103"/>
      <c r="CD500" s="103"/>
      <c r="CE500" s="103"/>
      <c r="CF500" s="103"/>
      <c r="CG500" s="103"/>
      <c r="CH500" s="103"/>
      <c r="CI500" s="103"/>
      <c r="CJ500" s="103"/>
      <c r="CK500" s="103"/>
      <c r="CL500" s="103"/>
      <c r="CM500" s="103"/>
      <c r="CN500" s="103"/>
      <c r="CO500" s="103"/>
      <c r="CP500" s="103"/>
      <c r="CQ500" s="103"/>
      <c r="CR500" s="103"/>
      <c r="CS500" s="103"/>
      <c r="CT500" s="103"/>
      <c r="CU500" s="103"/>
      <c r="CV500" s="103"/>
    </row>
  </sheetData>
  <sheetProtection algorithmName="SHA-512" hashValue="DJd4+c3EC7gAcVD+PrYAbRH5OPaTPqZE7UE4z/2ApJ9h/pbNy2P/n1tHq5dbDPPuh9hPZ/z+XIV88gy2psNILA==" saltValue="F1qQEdbnG6pY5d6CuwNHsA==" spinCount="100000" sheet="1" objects="1" scenarios="1"/>
  <mergeCells count="16">
    <mergeCell ref="C44:E44"/>
    <mergeCell ref="C45:E45"/>
    <mergeCell ref="C46:E46"/>
    <mergeCell ref="C4:E4"/>
    <mergeCell ref="C15:E15"/>
    <mergeCell ref="H26:I26"/>
    <mergeCell ref="C5:E5"/>
    <mergeCell ref="C7:E7"/>
    <mergeCell ref="C8:E8"/>
    <mergeCell ref="C9:E9"/>
    <mergeCell ref="C13:E13"/>
    <mergeCell ref="C14:E14"/>
    <mergeCell ref="C10:E10"/>
    <mergeCell ref="C12:E12"/>
    <mergeCell ref="C6:E6"/>
    <mergeCell ref="C11:E11"/>
  </mergeCells>
  <dataValidations count="2">
    <dataValidation type="whole" allowBlank="1" showInputMessage="1" showErrorMessage="1" error="Bitte 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0A702293-E1CB-48F2-9E6B-F01578189656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359A72FB-68A8-45E6-B694-F765E1DEEA64}">
          <x14:formula1>
            <xm:f>INDIRECT("'Leistungen'!Q$2:Q"&amp;COUNTIF(Leistungen!Q$2:Q$100,"?*")+1)</xm:f>
          </x14:formula1>
          <xm:sqref>C9:E9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0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8" t="s">
        <v>107</v>
      </c>
      <c r="C2" s="67"/>
      <c r="N2" s="20"/>
      <c r="R2" s="21"/>
      <c r="S2" s="10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49"/>
      <c r="C3" s="6"/>
      <c r="N3" s="20"/>
      <c r="R3" s="21"/>
      <c r="S3" s="10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9" customFormat="1" ht="12" customHeight="1" x14ac:dyDescent="0.2">
      <c r="A4" s="120"/>
      <c r="B4" s="246" t="s">
        <v>9</v>
      </c>
      <c r="C4" s="120"/>
      <c r="D4" s="450">
        <f>Deckblatt_Ex_MPT!C4</f>
        <v>0</v>
      </c>
      <c r="E4" s="451"/>
      <c r="F4" s="452"/>
      <c r="G4" s="452"/>
      <c r="H4" s="452"/>
      <c r="I4" s="452"/>
      <c r="J4" s="452"/>
      <c r="K4" s="452"/>
      <c r="L4" s="451"/>
      <c r="M4" s="451"/>
      <c r="N4" s="453"/>
      <c r="O4" s="121"/>
      <c r="P4" s="121"/>
      <c r="Q4" s="121"/>
      <c r="R4" s="121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226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s="119" customFormat="1" ht="12" customHeight="1" x14ac:dyDescent="0.2">
      <c r="A5" s="120"/>
      <c r="B5" s="246" t="s">
        <v>175</v>
      </c>
      <c r="C5" s="120"/>
      <c r="D5" s="446">
        <f>Deckblatt_Ex_MPT!C5</f>
        <v>0</v>
      </c>
      <c r="E5" s="447"/>
      <c r="F5" s="448"/>
      <c r="G5" s="448"/>
      <c r="H5" s="448"/>
      <c r="I5" s="448"/>
      <c r="J5" s="448"/>
      <c r="K5" s="448"/>
      <c r="L5" s="447"/>
      <c r="M5" s="447"/>
      <c r="N5" s="449"/>
      <c r="O5" s="122"/>
      <c r="P5" s="122"/>
      <c r="Q5" s="121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226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</row>
    <row r="6" spans="1:100" s="119" customFormat="1" ht="12" customHeight="1" x14ac:dyDescent="0.2">
      <c r="A6" s="120"/>
      <c r="B6" s="250" t="s">
        <v>265</v>
      </c>
      <c r="C6" s="120"/>
      <c r="D6" s="446">
        <f>Deckblatt_Ex_MPT!C6</f>
        <v>0</v>
      </c>
      <c r="E6" s="447"/>
      <c r="F6" s="448"/>
      <c r="G6" s="448"/>
      <c r="H6" s="448"/>
      <c r="I6" s="448"/>
      <c r="J6" s="448"/>
      <c r="K6" s="448"/>
      <c r="L6" s="447"/>
      <c r="M6" s="447"/>
      <c r="N6" s="449"/>
      <c r="O6" s="122"/>
      <c r="P6" s="122"/>
      <c r="Q6" s="121"/>
      <c r="R6" s="120"/>
      <c r="S6" s="120"/>
      <c r="T6" s="120" t="s">
        <v>68</v>
      </c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226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</row>
    <row r="7" spans="1:100" s="119" customFormat="1" ht="12" customHeight="1" x14ac:dyDescent="0.2">
      <c r="A7" s="120"/>
      <c r="B7" s="250" t="s">
        <v>69</v>
      </c>
      <c r="C7" s="120"/>
      <c r="D7" s="446">
        <f>Deckblatt_Ex_MPT!C7</f>
        <v>0</v>
      </c>
      <c r="E7" s="447"/>
      <c r="F7" s="448"/>
      <c r="G7" s="448"/>
      <c r="H7" s="448"/>
      <c r="I7" s="448"/>
      <c r="J7" s="448"/>
      <c r="K7" s="448"/>
      <c r="L7" s="447"/>
      <c r="M7" s="447"/>
      <c r="N7" s="449"/>
      <c r="O7" s="122"/>
      <c r="P7" s="122"/>
      <c r="Q7" s="121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226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</row>
    <row r="8" spans="1:100" s="119" customFormat="1" ht="12" customHeight="1" x14ac:dyDescent="0.2">
      <c r="A8" s="120"/>
      <c r="B8" s="250" t="s">
        <v>13</v>
      </c>
      <c r="C8" s="120"/>
      <c r="D8" s="446" t="str">
        <f>Deckblatt_Ex_MPT!C8</f>
        <v>Mobile Hospiz- und Palliativteams</v>
      </c>
      <c r="E8" s="447"/>
      <c r="F8" s="448"/>
      <c r="G8" s="448"/>
      <c r="H8" s="448"/>
      <c r="I8" s="448"/>
      <c r="J8" s="448"/>
      <c r="K8" s="448"/>
      <c r="L8" s="447"/>
      <c r="M8" s="447"/>
      <c r="N8" s="449"/>
      <c r="O8" s="122"/>
      <c r="P8" s="122"/>
      <c r="Q8" s="121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226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</row>
    <row r="9" spans="1:100" s="119" customFormat="1" ht="12" customHeight="1" x14ac:dyDescent="0.2">
      <c r="A9" s="120"/>
      <c r="B9" s="250" t="s">
        <v>37</v>
      </c>
      <c r="C9" s="120"/>
      <c r="D9" s="446">
        <f>Deckblatt_Ex_MPT!C9</f>
        <v>0</v>
      </c>
      <c r="E9" s="447"/>
      <c r="F9" s="448"/>
      <c r="G9" s="448"/>
      <c r="H9" s="448"/>
      <c r="I9" s="448"/>
      <c r="J9" s="448"/>
      <c r="K9" s="448"/>
      <c r="L9" s="447"/>
      <c r="M9" s="447"/>
      <c r="N9" s="449"/>
      <c r="O9" s="122"/>
      <c r="P9" s="122"/>
      <c r="Q9" s="121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226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</row>
    <row r="10" spans="1:100" s="119" customFormat="1" ht="12" customHeight="1" x14ac:dyDescent="0.2">
      <c r="A10" s="120"/>
      <c r="B10" s="250" t="s">
        <v>158</v>
      </c>
      <c r="C10" s="120"/>
      <c r="D10" s="446">
        <f>Deckblatt_Ex_MPT!C10</f>
        <v>0</v>
      </c>
      <c r="E10" s="447"/>
      <c r="F10" s="448"/>
      <c r="G10" s="448"/>
      <c r="H10" s="448"/>
      <c r="I10" s="448"/>
      <c r="J10" s="448"/>
      <c r="K10" s="448"/>
      <c r="L10" s="447"/>
      <c r="M10" s="447"/>
      <c r="N10" s="449"/>
      <c r="O10" s="122"/>
      <c r="P10" s="122"/>
      <c r="Q10" s="121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226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</row>
    <row r="11" spans="1:100" s="119" customFormat="1" ht="12" customHeight="1" x14ac:dyDescent="0.2">
      <c r="A11" s="120"/>
      <c r="B11" s="247" t="s">
        <v>182</v>
      </c>
      <c r="C11" s="120"/>
      <c r="D11" s="446">
        <f>Deckblatt_Ex_MPT!C11</f>
        <v>0</v>
      </c>
      <c r="E11" s="447"/>
      <c r="F11" s="448"/>
      <c r="G11" s="448"/>
      <c r="H11" s="448"/>
      <c r="I11" s="448"/>
      <c r="J11" s="448"/>
      <c r="K11" s="448"/>
      <c r="L11" s="447"/>
      <c r="M11" s="447"/>
      <c r="N11" s="449"/>
      <c r="O11" s="122"/>
      <c r="P11" s="122"/>
      <c r="Q11" s="121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226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</row>
    <row r="12" spans="1:100" s="119" customFormat="1" ht="12" customHeight="1" x14ac:dyDescent="0.2">
      <c r="A12" s="120"/>
      <c r="B12" s="247" t="s">
        <v>183</v>
      </c>
      <c r="C12" s="120"/>
      <c r="D12" s="446">
        <f>Deckblatt_Ex_MPT!C12</f>
        <v>0</v>
      </c>
      <c r="E12" s="447"/>
      <c r="F12" s="448"/>
      <c r="G12" s="448"/>
      <c r="H12" s="448"/>
      <c r="I12" s="448"/>
      <c r="J12" s="448"/>
      <c r="K12" s="448"/>
      <c r="L12" s="447"/>
      <c r="M12" s="447"/>
      <c r="N12" s="449"/>
      <c r="O12" s="122"/>
      <c r="P12" s="122"/>
      <c r="Q12" s="121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226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</row>
    <row r="13" spans="1:100" s="119" customFormat="1" ht="12" customHeight="1" thickBot="1" x14ac:dyDescent="0.25">
      <c r="A13" s="120"/>
      <c r="B13" s="250" t="s">
        <v>99</v>
      </c>
      <c r="C13" s="120"/>
      <c r="D13" s="442">
        <f>Deckblatt_Ex_MPT!C13</f>
        <v>0</v>
      </c>
      <c r="E13" s="443"/>
      <c r="F13" s="444"/>
      <c r="G13" s="444"/>
      <c r="H13" s="444"/>
      <c r="I13" s="444"/>
      <c r="J13" s="444"/>
      <c r="K13" s="444"/>
      <c r="L13" s="443"/>
      <c r="M13" s="443"/>
      <c r="N13" s="445"/>
      <c r="O13" s="122"/>
      <c r="P13" s="122"/>
      <c r="Q13" s="121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226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</row>
    <row r="14" spans="1:100" ht="12" customHeight="1" thickBot="1" x14ac:dyDescent="0.3">
      <c r="A14" s="6"/>
      <c r="B14" s="251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0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29" customFormat="1" ht="24" customHeight="1" thickBot="1" x14ac:dyDescent="0.25">
      <c r="B15" s="252"/>
      <c r="C15" s="230"/>
      <c r="D15" s="231" t="s">
        <v>110</v>
      </c>
      <c r="E15" s="232"/>
      <c r="F15" s="231" t="s">
        <v>35</v>
      </c>
      <c r="G15" s="231" t="s">
        <v>34</v>
      </c>
      <c r="H15" s="232"/>
      <c r="I15" s="233" t="s">
        <v>179</v>
      </c>
      <c r="J15" s="232"/>
      <c r="K15" s="233" t="s">
        <v>137</v>
      </c>
      <c r="L15" s="232"/>
      <c r="M15" s="232"/>
      <c r="N15" s="233" t="s">
        <v>23</v>
      </c>
      <c r="O15" s="234"/>
      <c r="P15" s="231" t="s">
        <v>103</v>
      </c>
      <c r="Q15" s="231" t="s">
        <v>104</v>
      </c>
      <c r="R15" s="234"/>
      <c r="S15" s="231" t="s">
        <v>114</v>
      </c>
      <c r="AF15" s="235"/>
    </row>
    <row r="16" spans="1:100" s="101" customFormat="1" ht="13.5" thickBot="1" x14ac:dyDescent="0.25">
      <c r="B16" s="257"/>
      <c r="C16" s="33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97"/>
      <c r="O16" s="97"/>
      <c r="P16" s="97"/>
      <c r="Q16" s="97"/>
      <c r="R16" s="97"/>
      <c r="S16" s="33"/>
      <c r="T16" s="33"/>
      <c r="AF16" s="279"/>
    </row>
    <row r="17" spans="1:100" s="101" customFormat="1" ht="18" customHeight="1" thickBot="1" x14ac:dyDescent="0.25">
      <c r="B17" s="35" t="s">
        <v>109</v>
      </c>
      <c r="C17" s="259"/>
      <c r="D17" s="44">
        <f>SUM(D19,D32)</f>
        <v>0</v>
      </c>
      <c r="E17" s="258"/>
      <c r="F17" s="258"/>
      <c r="G17" s="258"/>
      <c r="H17" s="258"/>
      <c r="I17" s="258"/>
      <c r="J17" s="258"/>
      <c r="K17" s="258"/>
      <c r="L17" s="258"/>
      <c r="M17" s="258"/>
      <c r="N17" s="97"/>
      <c r="O17" s="97"/>
      <c r="P17" s="97"/>
      <c r="Q17" s="97"/>
      <c r="R17" s="97"/>
      <c r="S17" s="33"/>
      <c r="T17" s="33"/>
      <c r="AF17" s="279"/>
    </row>
    <row r="18" spans="1:100" s="101" customFormat="1" ht="18" customHeight="1" thickBot="1" x14ac:dyDescent="0.25">
      <c r="B18" s="257"/>
      <c r="C18" s="33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97"/>
      <c r="O18" s="97"/>
      <c r="P18" s="97"/>
      <c r="Q18" s="97"/>
      <c r="R18" s="97"/>
      <c r="S18" s="33"/>
      <c r="T18" s="33"/>
      <c r="AF18" s="279"/>
    </row>
    <row r="19" spans="1:100" s="34" customFormat="1" ht="18" customHeight="1" thickBot="1" x14ac:dyDescent="0.25">
      <c r="A19" s="101"/>
      <c r="B19" s="18" t="s">
        <v>0</v>
      </c>
      <c r="C19" s="259"/>
      <c r="D19" s="43">
        <f>SUM(D20:D30)</f>
        <v>0</v>
      </c>
      <c r="E19" s="147"/>
      <c r="F19" s="309">
        <f>SUM(F20:F30)</f>
        <v>0</v>
      </c>
      <c r="G19" s="309">
        <f>SUM(G20:G30)</f>
        <v>0</v>
      </c>
      <c r="H19" s="79"/>
      <c r="I19" s="79"/>
      <c r="J19" s="79"/>
      <c r="K19" s="79"/>
      <c r="L19" s="79"/>
      <c r="M19" s="79"/>
      <c r="N19" s="397" t="s">
        <v>262</v>
      </c>
      <c r="O19" s="19"/>
      <c r="P19" s="19"/>
      <c r="Q19" s="19"/>
      <c r="R19" s="33"/>
      <c r="S19" s="39"/>
      <c r="T19" s="33"/>
      <c r="U19" s="101"/>
      <c r="V19" s="310" t="s">
        <v>144</v>
      </c>
      <c r="W19" s="101" t="s">
        <v>145</v>
      </c>
      <c r="X19" s="101" t="s">
        <v>174</v>
      </c>
      <c r="Y19" s="101" t="s">
        <v>173</v>
      </c>
      <c r="Z19" s="101" t="s">
        <v>146</v>
      </c>
      <c r="AA19" s="101" t="s">
        <v>147</v>
      </c>
      <c r="AB19" s="101" t="s">
        <v>148</v>
      </c>
      <c r="AC19" s="101" t="s">
        <v>172</v>
      </c>
      <c r="AD19" s="101" t="s">
        <v>149</v>
      </c>
      <c r="AE19" s="101" t="s">
        <v>180</v>
      </c>
      <c r="AF19" s="101" t="s">
        <v>150</v>
      </c>
      <c r="AG19" s="101" t="s">
        <v>151</v>
      </c>
      <c r="AH19" s="101" t="s">
        <v>152</v>
      </c>
      <c r="AI19" s="101" t="s">
        <v>153</v>
      </c>
      <c r="AJ19" s="101" t="s">
        <v>155</v>
      </c>
      <c r="AK19" s="101" t="s">
        <v>154</v>
      </c>
      <c r="AL19" s="101" t="s">
        <v>156</v>
      </c>
      <c r="AM19" s="101" t="s">
        <v>157</v>
      </c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s="312" customFormat="1" ht="12.75" x14ac:dyDescent="0.2">
      <c r="A20" s="149"/>
      <c r="B20" s="253" t="s">
        <v>82</v>
      </c>
      <c r="C20" s="311"/>
      <c r="D20" s="76"/>
      <c r="E20" s="147"/>
      <c r="F20" s="82"/>
      <c r="G20" s="81">
        <f>D20</f>
        <v>0</v>
      </c>
      <c r="H20" s="79"/>
      <c r="I20" s="79"/>
      <c r="J20" s="79"/>
      <c r="K20" s="79"/>
      <c r="L20" s="79"/>
      <c r="M20" s="79"/>
      <c r="N20" s="150"/>
      <c r="O20" s="332"/>
      <c r="P20" s="332"/>
      <c r="Q20" s="332"/>
      <c r="R20" s="311"/>
      <c r="S20" s="39"/>
      <c r="T20" s="311"/>
      <c r="U20" s="149"/>
      <c r="V20" s="303" t="s">
        <v>59</v>
      </c>
      <c r="W20" s="304" t="s">
        <v>59</v>
      </c>
      <c r="X20" s="304" t="s">
        <v>59</v>
      </c>
      <c r="Y20" s="304" t="s">
        <v>59</v>
      </c>
      <c r="Z20" s="304" t="s">
        <v>59</v>
      </c>
      <c r="AA20" s="304" t="s">
        <v>59</v>
      </c>
      <c r="AB20" s="304" t="s">
        <v>59</v>
      </c>
      <c r="AC20" s="304" t="s">
        <v>59</v>
      </c>
      <c r="AD20" s="304" t="s">
        <v>59</v>
      </c>
      <c r="AE20" s="304" t="s">
        <v>59</v>
      </c>
      <c r="AF20" s="304" t="s">
        <v>59</v>
      </c>
      <c r="AG20" s="304" t="s">
        <v>59</v>
      </c>
      <c r="AH20" s="304" t="s">
        <v>59</v>
      </c>
      <c r="AI20" s="304" t="s">
        <v>59</v>
      </c>
      <c r="AJ20" s="304" t="s">
        <v>59</v>
      </c>
      <c r="AK20" s="304" t="s">
        <v>59</v>
      </c>
      <c r="AL20" s="304" t="s">
        <v>59</v>
      </c>
      <c r="AM20" s="304" t="s">
        <v>59</v>
      </c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</row>
    <row r="21" spans="1:100" s="262" customFormat="1" ht="12.75" hidden="1" x14ac:dyDescent="0.2">
      <c r="A21" s="152"/>
      <c r="B21" s="54" t="s">
        <v>44</v>
      </c>
      <c r="C21" s="259"/>
      <c r="D21" s="333"/>
      <c r="E21" s="147"/>
      <c r="F21" s="313"/>
      <c r="G21" s="314">
        <f>D21</f>
        <v>0</v>
      </c>
      <c r="H21" s="79"/>
      <c r="I21" s="79"/>
      <c r="J21" s="79"/>
      <c r="K21" s="79"/>
      <c r="L21" s="79"/>
      <c r="M21" s="79"/>
      <c r="N21" s="334"/>
      <c r="O21" s="99"/>
      <c r="P21" s="99"/>
      <c r="Q21" s="99"/>
      <c r="R21" s="259"/>
      <c r="S21" s="39"/>
      <c r="T21" s="259"/>
      <c r="U21" s="152"/>
      <c r="V21" s="303" t="s">
        <v>59</v>
      </c>
      <c r="W21" s="304" t="s">
        <v>59</v>
      </c>
      <c r="X21" s="304" t="s">
        <v>59</v>
      </c>
      <c r="Y21" s="304" t="s">
        <v>59</v>
      </c>
      <c r="Z21" s="304" t="s">
        <v>59</v>
      </c>
      <c r="AA21" s="304" t="s">
        <v>59</v>
      </c>
      <c r="AB21" s="304" t="s">
        <v>59</v>
      </c>
      <c r="AC21" s="304" t="s">
        <v>59</v>
      </c>
      <c r="AD21" s="304" t="s">
        <v>59</v>
      </c>
      <c r="AE21" s="304" t="s">
        <v>60</v>
      </c>
      <c r="AF21" s="304" t="s">
        <v>59</v>
      </c>
      <c r="AG21" s="304" t="s">
        <v>59</v>
      </c>
      <c r="AH21" s="304" t="s">
        <v>60</v>
      </c>
      <c r="AI21" s="304" t="s">
        <v>60</v>
      </c>
      <c r="AJ21" s="304" t="s">
        <v>60</v>
      </c>
      <c r="AK21" s="304" t="s">
        <v>60</v>
      </c>
      <c r="AL21" s="304" t="s">
        <v>60</v>
      </c>
      <c r="AM21" s="304" t="s">
        <v>60</v>
      </c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</row>
    <row r="22" spans="1:100" s="262" customFormat="1" ht="12.75" x14ac:dyDescent="0.2">
      <c r="A22" s="152"/>
      <c r="B22" s="54" t="s">
        <v>24</v>
      </c>
      <c r="C22" s="259"/>
      <c r="D22" s="153"/>
      <c r="E22" s="147"/>
      <c r="F22" s="313"/>
      <c r="G22" s="314">
        <f t="shared" ref="G22:G30" si="0">D22</f>
        <v>0</v>
      </c>
      <c r="H22" s="79"/>
      <c r="I22" s="79"/>
      <c r="J22" s="79"/>
      <c r="K22" s="79"/>
      <c r="L22" s="79"/>
      <c r="M22" s="79"/>
      <c r="N22" s="58"/>
      <c r="O22" s="99"/>
      <c r="P22" s="99"/>
      <c r="Q22" s="99"/>
      <c r="R22" s="259"/>
      <c r="S22" s="39"/>
      <c r="T22" s="259"/>
      <c r="U22" s="152"/>
      <c r="V22" s="303" t="s">
        <v>59</v>
      </c>
      <c r="W22" s="304" t="s">
        <v>60</v>
      </c>
      <c r="X22" s="304" t="s">
        <v>59</v>
      </c>
      <c r="Y22" s="304" t="s">
        <v>59</v>
      </c>
      <c r="Z22" s="304" t="s">
        <v>59</v>
      </c>
      <c r="AA22" s="304" t="s">
        <v>59</v>
      </c>
      <c r="AB22" s="304" t="s">
        <v>59</v>
      </c>
      <c r="AC22" s="304" t="s">
        <v>59</v>
      </c>
      <c r="AD22" s="304" t="s">
        <v>60</v>
      </c>
      <c r="AE22" s="304" t="s">
        <v>59</v>
      </c>
      <c r="AF22" s="304" t="s">
        <v>59</v>
      </c>
      <c r="AG22" s="304" t="s">
        <v>60</v>
      </c>
      <c r="AH22" s="304" t="s">
        <v>60</v>
      </c>
      <c r="AI22" s="304" t="s">
        <v>59</v>
      </c>
      <c r="AJ22" s="304" t="s">
        <v>59</v>
      </c>
      <c r="AK22" s="304" t="s">
        <v>59</v>
      </c>
      <c r="AL22" s="304" t="s">
        <v>59</v>
      </c>
      <c r="AM22" s="304" t="s">
        <v>59</v>
      </c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</row>
    <row r="23" spans="1:100" s="262" customFormat="1" ht="12.75" x14ac:dyDescent="0.2">
      <c r="A23" s="152"/>
      <c r="B23" s="55" t="s">
        <v>222</v>
      </c>
      <c r="C23" s="259"/>
      <c r="D23" s="154"/>
      <c r="E23" s="147"/>
      <c r="F23" s="315"/>
      <c r="G23" s="316">
        <f t="shared" si="0"/>
        <v>0</v>
      </c>
      <c r="H23" s="79"/>
      <c r="I23" s="79"/>
      <c r="J23" s="79"/>
      <c r="K23" s="79"/>
      <c r="L23" s="79"/>
      <c r="M23" s="79"/>
      <c r="N23" s="66"/>
      <c r="O23" s="99"/>
      <c r="P23" s="99"/>
      <c r="Q23" s="99"/>
      <c r="R23" s="259"/>
      <c r="S23" s="39"/>
      <c r="T23" s="259"/>
      <c r="U23" s="152"/>
      <c r="V23" s="303" t="s">
        <v>59</v>
      </c>
      <c r="W23" s="304" t="s">
        <v>59</v>
      </c>
      <c r="X23" s="304" t="s">
        <v>59</v>
      </c>
      <c r="Y23" s="304" t="s">
        <v>59</v>
      </c>
      <c r="Z23" s="304" t="s">
        <v>60</v>
      </c>
      <c r="AA23" s="304" t="s">
        <v>60</v>
      </c>
      <c r="AB23" s="304" t="s">
        <v>59</v>
      </c>
      <c r="AC23" s="304" t="s">
        <v>59</v>
      </c>
      <c r="AD23" s="304" t="s">
        <v>60</v>
      </c>
      <c r="AE23" s="304" t="s">
        <v>60</v>
      </c>
      <c r="AF23" s="304" t="s">
        <v>60</v>
      </c>
      <c r="AG23" s="304" t="s">
        <v>60</v>
      </c>
      <c r="AH23" s="304" t="s">
        <v>60</v>
      </c>
      <c r="AI23" s="304" t="s">
        <v>59</v>
      </c>
      <c r="AJ23" s="304" t="s">
        <v>59</v>
      </c>
      <c r="AK23" s="304" t="s">
        <v>59</v>
      </c>
      <c r="AL23" s="304" t="s">
        <v>59</v>
      </c>
      <c r="AM23" s="304" t="s">
        <v>59</v>
      </c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</row>
    <row r="24" spans="1:100" s="262" customFormat="1" ht="12.75" hidden="1" x14ac:dyDescent="0.2">
      <c r="A24" s="152"/>
      <c r="B24" s="55" t="s">
        <v>45</v>
      </c>
      <c r="C24" s="259"/>
      <c r="D24" s="335"/>
      <c r="E24" s="147"/>
      <c r="F24" s="315"/>
      <c r="G24" s="316">
        <f t="shared" si="0"/>
        <v>0</v>
      </c>
      <c r="H24" s="79"/>
      <c r="I24" s="79"/>
      <c r="J24" s="79"/>
      <c r="K24" s="79"/>
      <c r="L24" s="79"/>
      <c r="M24" s="79"/>
      <c r="N24" s="336"/>
      <c r="O24" s="99"/>
      <c r="P24" s="99"/>
      <c r="Q24" s="99"/>
      <c r="R24" s="259"/>
      <c r="S24" s="39"/>
      <c r="T24" s="259"/>
      <c r="U24" s="152"/>
      <c r="V24" s="303" t="s">
        <v>59</v>
      </c>
      <c r="W24" s="304" t="s">
        <v>60</v>
      </c>
      <c r="X24" s="304" t="s">
        <v>60</v>
      </c>
      <c r="Y24" s="304" t="s">
        <v>60</v>
      </c>
      <c r="Z24" s="304" t="s">
        <v>60</v>
      </c>
      <c r="AA24" s="304" t="s">
        <v>60</v>
      </c>
      <c r="AB24" s="304" t="s">
        <v>60</v>
      </c>
      <c r="AC24" s="304" t="s">
        <v>60</v>
      </c>
      <c r="AD24" s="304" t="s">
        <v>60</v>
      </c>
      <c r="AE24" s="304" t="s">
        <v>60</v>
      </c>
      <c r="AF24" s="304" t="s">
        <v>60</v>
      </c>
      <c r="AG24" s="304" t="s">
        <v>60</v>
      </c>
      <c r="AH24" s="304" t="s">
        <v>60</v>
      </c>
      <c r="AI24" s="304" t="s">
        <v>60</v>
      </c>
      <c r="AJ24" s="304" t="s">
        <v>60</v>
      </c>
      <c r="AK24" s="304" t="s">
        <v>60</v>
      </c>
      <c r="AL24" s="304" t="s">
        <v>60</v>
      </c>
      <c r="AM24" s="304" t="s">
        <v>60</v>
      </c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</row>
    <row r="25" spans="1:100" s="262" customFormat="1" ht="12.75" hidden="1" x14ac:dyDescent="0.2">
      <c r="A25" s="152"/>
      <c r="B25" s="55" t="s">
        <v>123</v>
      </c>
      <c r="C25" s="259"/>
      <c r="D25" s="335"/>
      <c r="E25" s="147"/>
      <c r="F25" s="315"/>
      <c r="G25" s="316">
        <f t="shared" si="0"/>
        <v>0</v>
      </c>
      <c r="H25" s="79"/>
      <c r="I25" s="79"/>
      <c r="J25" s="79"/>
      <c r="K25" s="79"/>
      <c r="L25" s="79"/>
      <c r="M25" s="79"/>
      <c r="N25" s="336"/>
      <c r="O25" s="99"/>
      <c r="P25" s="99"/>
      <c r="Q25" s="99"/>
      <c r="R25" s="259"/>
      <c r="S25" s="39"/>
      <c r="T25" s="259"/>
      <c r="U25" s="152"/>
      <c r="V25" s="303" t="s">
        <v>59</v>
      </c>
      <c r="W25" s="304" t="s">
        <v>60</v>
      </c>
      <c r="X25" s="304" t="s">
        <v>59</v>
      </c>
      <c r="Y25" s="304" t="s">
        <v>59</v>
      </c>
      <c r="Z25" s="304" t="s">
        <v>60</v>
      </c>
      <c r="AA25" s="304" t="s">
        <v>60</v>
      </c>
      <c r="AB25" s="304" t="s">
        <v>59</v>
      </c>
      <c r="AC25" s="304" t="s">
        <v>59</v>
      </c>
      <c r="AD25" s="304" t="s">
        <v>60</v>
      </c>
      <c r="AE25" s="304" t="s">
        <v>60</v>
      </c>
      <c r="AF25" s="304" t="s">
        <v>60</v>
      </c>
      <c r="AG25" s="304" t="s">
        <v>59</v>
      </c>
      <c r="AH25" s="304" t="s">
        <v>60</v>
      </c>
      <c r="AI25" s="304" t="s">
        <v>60</v>
      </c>
      <c r="AJ25" s="304" t="s">
        <v>60</v>
      </c>
      <c r="AK25" s="304" t="s">
        <v>60</v>
      </c>
      <c r="AL25" s="304" t="s">
        <v>60</v>
      </c>
      <c r="AM25" s="304" t="s">
        <v>60</v>
      </c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</row>
    <row r="26" spans="1:100" s="262" customFormat="1" ht="12.75" x14ac:dyDescent="0.2">
      <c r="A26" s="152"/>
      <c r="B26" s="55" t="s">
        <v>1</v>
      </c>
      <c r="C26" s="259"/>
      <c r="D26" s="154"/>
      <c r="E26" s="147"/>
      <c r="F26" s="315"/>
      <c r="G26" s="316">
        <f t="shared" si="0"/>
        <v>0</v>
      </c>
      <c r="H26" s="79"/>
      <c r="I26" s="79"/>
      <c r="J26" s="79"/>
      <c r="K26" s="79"/>
      <c r="L26" s="79"/>
      <c r="M26" s="79"/>
      <c r="N26" s="66"/>
      <c r="O26" s="99"/>
      <c r="P26" s="99"/>
      <c r="Q26" s="99"/>
      <c r="R26" s="259"/>
      <c r="S26" s="39"/>
      <c r="T26" s="259"/>
      <c r="U26" s="152"/>
      <c r="V26" s="303" t="s">
        <v>59</v>
      </c>
      <c r="W26" s="304" t="s">
        <v>59</v>
      </c>
      <c r="X26" s="304" t="s">
        <v>59</v>
      </c>
      <c r="Y26" s="304" t="s">
        <v>59</v>
      </c>
      <c r="Z26" s="304" t="s">
        <v>59</v>
      </c>
      <c r="AA26" s="304" t="s">
        <v>59</v>
      </c>
      <c r="AB26" s="304" t="s">
        <v>59</v>
      </c>
      <c r="AC26" s="304" t="s">
        <v>59</v>
      </c>
      <c r="AD26" s="304" t="s">
        <v>59</v>
      </c>
      <c r="AE26" s="304" t="s">
        <v>59</v>
      </c>
      <c r="AF26" s="304" t="s">
        <v>59</v>
      </c>
      <c r="AG26" s="304" t="s">
        <v>59</v>
      </c>
      <c r="AH26" s="304" t="s">
        <v>59</v>
      </c>
      <c r="AI26" s="304" t="s">
        <v>59</v>
      </c>
      <c r="AJ26" s="304" t="s">
        <v>59</v>
      </c>
      <c r="AK26" s="304" t="s">
        <v>59</v>
      </c>
      <c r="AL26" s="304" t="s">
        <v>59</v>
      </c>
      <c r="AM26" s="304" t="s">
        <v>59</v>
      </c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</row>
    <row r="27" spans="1:100" s="262" customFormat="1" ht="12.75" x14ac:dyDescent="0.2">
      <c r="A27" s="152"/>
      <c r="B27" s="55" t="s">
        <v>2</v>
      </c>
      <c r="C27" s="259"/>
      <c r="D27" s="154"/>
      <c r="E27" s="147"/>
      <c r="F27" s="315"/>
      <c r="G27" s="316">
        <f t="shared" si="0"/>
        <v>0</v>
      </c>
      <c r="H27" s="79"/>
      <c r="I27" s="79"/>
      <c r="J27" s="79"/>
      <c r="K27" s="79"/>
      <c r="L27" s="79"/>
      <c r="M27" s="79"/>
      <c r="N27" s="66"/>
      <c r="O27" s="99"/>
      <c r="P27" s="99"/>
      <c r="Q27" s="99"/>
      <c r="R27" s="259"/>
      <c r="S27" s="39"/>
      <c r="T27" s="259"/>
      <c r="U27" s="152"/>
      <c r="V27" s="303" t="s">
        <v>59</v>
      </c>
      <c r="W27" s="304" t="s">
        <v>59</v>
      </c>
      <c r="X27" s="304" t="s">
        <v>59</v>
      </c>
      <c r="Y27" s="304" t="s">
        <v>59</v>
      </c>
      <c r="Z27" s="304" t="s">
        <v>59</v>
      </c>
      <c r="AA27" s="304" t="s">
        <v>59</v>
      </c>
      <c r="AB27" s="304" t="s">
        <v>59</v>
      </c>
      <c r="AC27" s="304" t="s">
        <v>59</v>
      </c>
      <c r="AD27" s="304" t="s">
        <v>59</v>
      </c>
      <c r="AE27" s="304" t="s">
        <v>59</v>
      </c>
      <c r="AF27" s="304" t="s">
        <v>59</v>
      </c>
      <c r="AG27" s="304" t="s">
        <v>59</v>
      </c>
      <c r="AH27" s="304" t="s">
        <v>59</v>
      </c>
      <c r="AI27" s="304" t="s">
        <v>59</v>
      </c>
      <c r="AJ27" s="304" t="s">
        <v>59</v>
      </c>
      <c r="AK27" s="304" t="s">
        <v>59</v>
      </c>
      <c r="AL27" s="304" t="s">
        <v>59</v>
      </c>
      <c r="AM27" s="304" t="s">
        <v>59</v>
      </c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</row>
    <row r="28" spans="1:100" s="262" customFormat="1" ht="12.75" hidden="1" x14ac:dyDescent="0.2">
      <c r="A28" s="152"/>
      <c r="B28" s="55" t="s">
        <v>115</v>
      </c>
      <c r="C28" s="259"/>
      <c r="D28" s="335"/>
      <c r="E28" s="147"/>
      <c r="F28" s="315"/>
      <c r="G28" s="316">
        <f t="shared" si="0"/>
        <v>0</v>
      </c>
      <c r="H28" s="79"/>
      <c r="I28" s="79"/>
      <c r="J28" s="79"/>
      <c r="K28" s="79"/>
      <c r="L28" s="79"/>
      <c r="M28" s="79"/>
      <c r="N28" s="336"/>
      <c r="O28" s="99"/>
      <c r="P28" s="99"/>
      <c r="Q28" s="99"/>
      <c r="R28" s="259"/>
      <c r="S28" s="39"/>
      <c r="T28" s="259"/>
      <c r="U28" s="152"/>
      <c r="V28" s="303" t="s">
        <v>60</v>
      </c>
      <c r="W28" s="304" t="s">
        <v>60</v>
      </c>
      <c r="X28" s="304" t="s">
        <v>59</v>
      </c>
      <c r="Y28" s="304" t="s">
        <v>60</v>
      </c>
      <c r="Z28" s="304" t="s">
        <v>60</v>
      </c>
      <c r="AA28" s="304" t="s">
        <v>60</v>
      </c>
      <c r="AB28" s="304" t="s">
        <v>60</v>
      </c>
      <c r="AC28" s="304" t="s">
        <v>60</v>
      </c>
      <c r="AD28" s="304" t="s">
        <v>60</v>
      </c>
      <c r="AE28" s="304" t="s">
        <v>60</v>
      </c>
      <c r="AF28" s="304" t="s">
        <v>60</v>
      </c>
      <c r="AG28" s="304" t="s">
        <v>60</v>
      </c>
      <c r="AH28" s="304" t="s">
        <v>60</v>
      </c>
      <c r="AI28" s="304" t="s">
        <v>60</v>
      </c>
      <c r="AJ28" s="304" t="s">
        <v>60</v>
      </c>
      <c r="AK28" s="304" t="s">
        <v>60</v>
      </c>
      <c r="AL28" s="304" t="s">
        <v>60</v>
      </c>
      <c r="AM28" s="304" t="s">
        <v>60</v>
      </c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</row>
    <row r="29" spans="1:100" s="262" customFormat="1" ht="12.75" hidden="1" x14ac:dyDescent="0.2">
      <c r="A29" s="152"/>
      <c r="B29" s="55" t="s">
        <v>223</v>
      </c>
      <c r="C29" s="259"/>
      <c r="D29" s="335"/>
      <c r="E29" s="147"/>
      <c r="F29" s="315"/>
      <c r="G29" s="316">
        <f t="shared" si="0"/>
        <v>0</v>
      </c>
      <c r="H29" s="79"/>
      <c r="I29" s="79"/>
      <c r="J29" s="79"/>
      <c r="K29" s="79"/>
      <c r="L29" s="79"/>
      <c r="M29" s="79"/>
      <c r="N29" s="336"/>
      <c r="O29" s="99"/>
      <c r="P29" s="99"/>
      <c r="Q29" s="99"/>
      <c r="R29" s="259"/>
      <c r="S29" s="39"/>
      <c r="T29" s="259"/>
      <c r="U29" s="152"/>
      <c r="V29" s="303" t="s">
        <v>59</v>
      </c>
      <c r="W29" s="304" t="s">
        <v>60</v>
      </c>
      <c r="X29" s="304" t="s">
        <v>60</v>
      </c>
      <c r="Y29" s="304" t="s">
        <v>60</v>
      </c>
      <c r="Z29" s="304" t="s">
        <v>59</v>
      </c>
      <c r="AA29" s="304" t="s">
        <v>59</v>
      </c>
      <c r="AB29" s="304" t="s">
        <v>59</v>
      </c>
      <c r="AC29" s="304" t="s">
        <v>59</v>
      </c>
      <c r="AD29" s="304" t="s">
        <v>60</v>
      </c>
      <c r="AE29" s="304" t="s">
        <v>60</v>
      </c>
      <c r="AF29" s="304" t="s">
        <v>60</v>
      </c>
      <c r="AG29" s="304" t="s">
        <v>59</v>
      </c>
      <c r="AH29" s="304" t="s">
        <v>60</v>
      </c>
      <c r="AI29" s="304" t="s">
        <v>59</v>
      </c>
      <c r="AJ29" s="304" t="s">
        <v>60</v>
      </c>
      <c r="AK29" s="304" t="s">
        <v>60</v>
      </c>
      <c r="AL29" s="304" t="s">
        <v>59</v>
      </c>
      <c r="AM29" s="304" t="s">
        <v>59</v>
      </c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</row>
    <row r="30" spans="1:100" s="262" customFormat="1" ht="13.5" thickBot="1" x14ac:dyDescent="0.25">
      <c r="A30" s="152"/>
      <c r="B30" s="38" t="s">
        <v>92</v>
      </c>
      <c r="C30" s="259"/>
      <c r="D30" s="263"/>
      <c r="E30" s="147"/>
      <c r="F30" s="317"/>
      <c r="G30" s="317">
        <f t="shared" si="0"/>
        <v>0</v>
      </c>
      <c r="H30" s="79"/>
      <c r="I30" s="79"/>
      <c r="J30" s="79"/>
      <c r="K30" s="79"/>
      <c r="L30" s="79"/>
      <c r="M30" s="79"/>
      <c r="N30" s="220"/>
      <c r="O30" s="99"/>
      <c r="P30" s="99"/>
      <c r="Q30" s="99"/>
      <c r="R30" s="259"/>
      <c r="S30" s="39"/>
      <c r="T30" s="259"/>
      <c r="U30" s="152"/>
      <c r="V30" s="303" t="s">
        <v>59</v>
      </c>
      <c r="W30" s="304" t="s">
        <v>59</v>
      </c>
      <c r="X30" s="304" t="s">
        <v>59</v>
      </c>
      <c r="Y30" s="304" t="s">
        <v>59</v>
      </c>
      <c r="Z30" s="304" t="s">
        <v>59</v>
      </c>
      <c r="AA30" s="304" t="s">
        <v>59</v>
      </c>
      <c r="AB30" s="304" t="s">
        <v>59</v>
      </c>
      <c r="AC30" s="304" t="s">
        <v>59</v>
      </c>
      <c r="AD30" s="304" t="s">
        <v>59</v>
      </c>
      <c r="AE30" s="304" t="s">
        <v>59</v>
      </c>
      <c r="AF30" s="304" t="s">
        <v>59</v>
      </c>
      <c r="AG30" s="304" t="s">
        <v>59</v>
      </c>
      <c r="AH30" s="304" t="s">
        <v>59</v>
      </c>
      <c r="AI30" s="304" t="s">
        <v>59</v>
      </c>
      <c r="AJ30" s="304" t="s">
        <v>59</v>
      </c>
      <c r="AK30" s="304" t="s">
        <v>60</v>
      </c>
      <c r="AL30" s="304" t="s">
        <v>59</v>
      </c>
      <c r="AM30" s="304" t="s">
        <v>59</v>
      </c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</row>
    <row r="31" spans="1:100" s="262" customFormat="1" ht="18" customHeight="1" thickBot="1" x14ac:dyDescent="0.25">
      <c r="A31" s="152"/>
      <c r="B31" s="257"/>
      <c r="C31" s="259"/>
      <c r="D31" s="264"/>
      <c r="E31" s="265"/>
      <c r="F31" s="264"/>
      <c r="G31" s="264"/>
      <c r="H31" s="264"/>
      <c r="I31" s="264"/>
      <c r="J31" s="264"/>
      <c r="K31" s="264"/>
      <c r="L31" s="264"/>
      <c r="M31" s="264"/>
      <c r="N31" s="98"/>
      <c r="O31" s="98"/>
      <c r="P31" s="98"/>
      <c r="Q31" s="98"/>
      <c r="R31" s="268"/>
      <c r="S31" s="61"/>
      <c r="T31" s="259"/>
      <c r="U31" s="152"/>
      <c r="V31" s="303" t="s">
        <v>59</v>
      </c>
      <c r="W31" s="304" t="s">
        <v>59</v>
      </c>
      <c r="X31" s="304" t="s">
        <v>59</v>
      </c>
      <c r="Y31" s="304" t="s">
        <v>59</v>
      </c>
      <c r="Z31" s="304" t="s">
        <v>59</v>
      </c>
      <c r="AA31" s="304" t="s">
        <v>59</v>
      </c>
      <c r="AB31" s="304" t="s">
        <v>59</v>
      </c>
      <c r="AC31" s="304" t="s">
        <v>59</v>
      </c>
      <c r="AD31" s="304" t="s">
        <v>59</v>
      </c>
      <c r="AE31" s="304" t="s">
        <v>59</v>
      </c>
      <c r="AF31" s="304" t="s">
        <v>59</v>
      </c>
      <c r="AG31" s="304" t="s">
        <v>59</v>
      </c>
      <c r="AH31" s="304" t="s">
        <v>59</v>
      </c>
      <c r="AI31" s="304" t="s">
        <v>59</v>
      </c>
      <c r="AJ31" s="304" t="s">
        <v>59</v>
      </c>
      <c r="AK31" s="304" t="s">
        <v>59</v>
      </c>
      <c r="AL31" s="304" t="s">
        <v>59</v>
      </c>
      <c r="AM31" s="304" t="s">
        <v>59</v>
      </c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</row>
    <row r="32" spans="1:100" s="34" customFormat="1" ht="18" customHeight="1" thickBot="1" x14ac:dyDescent="0.25">
      <c r="A32" s="101"/>
      <c r="B32" s="18" t="s">
        <v>83</v>
      </c>
      <c r="C32" s="259"/>
      <c r="D32" s="43">
        <f>SUM(D33:D43)</f>
        <v>0</v>
      </c>
      <c r="E32" s="147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396" t="s">
        <v>262</v>
      </c>
      <c r="O32" s="19"/>
      <c r="P32" s="19"/>
      <c r="Q32" s="19"/>
      <c r="R32" s="33"/>
      <c r="S32" s="62"/>
      <c r="T32" s="33"/>
      <c r="U32" s="101"/>
      <c r="V32" s="303" t="s">
        <v>59</v>
      </c>
      <c r="W32" s="304" t="s">
        <v>59</v>
      </c>
      <c r="X32" s="304" t="s">
        <v>59</v>
      </c>
      <c r="Y32" s="304" t="s">
        <v>59</v>
      </c>
      <c r="Z32" s="304" t="s">
        <v>59</v>
      </c>
      <c r="AA32" s="304" t="s">
        <v>59</v>
      </c>
      <c r="AB32" s="304" t="s">
        <v>59</v>
      </c>
      <c r="AC32" s="304" t="s">
        <v>59</v>
      </c>
      <c r="AD32" s="304" t="s">
        <v>59</v>
      </c>
      <c r="AE32" s="304" t="s">
        <v>59</v>
      </c>
      <c r="AF32" s="304" t="s">
        <v>59</v>
      </c>
      <c r="AG32" s="304" t="s">
        <v>59</v>
      </c>
      <c r="AH32" s="304" t="s">
        <v>59</v>
      </c>
      <c r="AI32" s="304" t="s">
        <v>59</v>
      </c>
      <c r="AJ32" s="304" t="s">
        <v>59</v>
      </c>
      <c r="AK32" s="304" t="s">
        <v>59</v>
      </c>
      <c r="AL32" s="304" t="s">
        <v>59</v>
      </c>
      <c r="AM32" s="304" t="s">
        <v>59</v>
      </c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</row>
    <row r="33" spans="1:100" s="262" customFormat="1" ht="12.75" hidden="1" x14ac:dyDescent="0.2">
      <c r="A33" s="152"/>
      <c r="B33" s="253" t="s">
        <v>85</v>
      </c>
      <c r="C33" s="259"/>
      <c r="D33" s="333"/>
      <c r="E33" s="147"/>
      <c r="F33" s="314"/>
      <c r="G33" s="314">
        <f t="shared" ref="G33:G43" si="1">D33</f>
        <v>0</v>
      </c>
      <c r="H33" s="79"/>
      <c r="I33" s="79"/>
      <c r="J33" s="79"/>
      <c r="K33" s="79"/>
      <c r="L33" s="79"/>
      <c r="M33" s="79"/>
      <c r="N33" s="337"/>
      <c r="O33" s="99"/>
      <c r="P33" s="99"/>
      <c r="Q33" s="99"/>
      <c r="R33" s="259"/>
      <c r="S33" s="63"/>
      <c r="T33" s="259"/>
      <c r="U33" s="152"/>
      <c r="V33" s="303" t="s">
        <v>60</v>
      </c>
      <c r="W33" s="304" t="s">
        <v>59</v>
      </c>
      <c r="X33" s="304" t="s">
        <v>59</v>
      </c>
      <c r="Y33" s="304" t="s">
        <v>59</v>
      </c>
      <c r="Z33" s="304" t="s">
        <v>59</v>
      </c>
      <c r="AA33" s="304" t="s">
        <v>59</v>
      </c>
      <c r="AB33" s="304" t="s">
        <v>59</v>
      </c>
      <c r="AC33" s="304" t="s">
        <v>59</v>
      </c>
      <c r="AD33" s="304" t="s">
        <v>60</v>
      </c>
      <c r="AE33" s="304" t="s">
        <v>59</v>
      </c>
      <c r="AF33" s="304" t="s">
        <v>59</v>
      </c>
      <c r="AG33" s="304" t="s">
        <v>60</v>
      </c>
      <c r="AH33" s="304" t="s">
        <v>60</v>
      </c>
      <c r="AI33" s="304" t="s">
        <v>59</v>
      </c>
      <c r="AJ33" s="304" t="s">
        <v>60</v>
      </c>
      <c r="AK33" s="304" t="s">
        <v>60</v>
      </c>
      <c r="AL33" s="304" t="s">
        <v>59</v>
      </c>
      <c r="AM33" s="304" t="s">
        <v>59</v>
      </c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</row>
    <row r="34" spans="1:100" s="262" customFormat="1" ht="12.75" hidden="1" x14ac:dyDescent="0.2">
      <c r="A34" s="152"/>
      <c r="B34" s="55" t="s">
        <v>111</v>
      </c>
      <c r="C34" s="259"/>
      <c r="D34" s="333"/>
      <c r="E34" s="147"/>
      <c r="F34" s="314"/>
      <c r="G34" s="314">
        <f t="shared" si="1"/>
        <v>0</v>
      </c>
      <c r="H34" s="79"/>
      <c r="I34" s="79"/>
      <c r="J34" s="79"/>
      <c r="K34" s="79"/>
      <c r="L34" s="79"/>
      <c r="M34" s="79"/>
      <c r="N34" s="334"/>
      <c r="O34" s="99"/>
      <c r="P34" s="99"/>
      <c r="Q34" s="99"/>
      <c r="R34" s="259"/>
      <c r="S34" s="63"/>
      <c r="T34" s="259"/>
      <c r="U34" s="152"/>
      <c r="V34" s="303" t="s">
        <v>59</v>
      </c>
      <c r="W34" s="304" t="s">
        <v>59</v>
      </c>
      <c r="X34" s="304" t="s">
        <v>59</v>
      </c>
      <c r="Y34" s="304" t="s">
        <v>59</v>
      </c>
      <c r="Z34" s="304" t="s">
        <v>59</v>
      </c>
      <c r="AA34" s="304" t="s">
        <v>59</v>
      </c>
      <c r="AB34" s="304" t="s">
        <v>59</v>
      </c>
      <c r="AC34" s="304" t="s">
        <v>59</v>
      </c>
      <c r="AD34" s="304" t="s">
        <v>60</v>
      </c>
      <c r="AE34" s="304" t="s">
        <v>59</v>
      </c>
      <c r="AF34" s="304" t="s">
        <v>59</v>
      </c>
      <c r="AG34" s="304" t="s">
        <v>60</v>
      </c>
      <c r="AH34" s="304" t="s">
        <v>60</v>
      </c>
      <c r="AI34" s="304" t="s">
        <v>60</v>
      </c>
      <c r="AJ34" s="304" t="s">
        <v>60</v>
      </c>
      <c r="AK34" s="304" t="s">
        <v>59</v>
      </c>
      <c r="AL34" s="304" t="s">
        <v>60</v>
      </c>
      <c r="AM34" s="304" t="s">
        <v>60</v>
      </c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</row>
    <row r="35" spans="1:100" s="262" customFormat="1" ht="12.75" x14ac:dyDescent="0.2">
      <c r="A35" s="152"/>
      <c r="B35" s="253" t="s">
        <v>73</v>
      </c>
      <c r="C35" s="259"/>
      <c r="D35" s="153"/>
      <c r="E35" s="147"/>
      <c r="F35" s="314"/>
      <c r="G35" s="314">
        <f t="shared" si="1"/>
        <v>0</v>
      </c>
      <c r="H35" s="79"/>
      <c r="I35" s="79"/>
      <c r="J35" s="79"/>
      <c r="K35" s="79"/>
      <c r="L35" s="79"/>
      <c r="M35" s="79"/>
      <c r="N35" s="58"/>
      <c r="O35" s="99"/>
      <c r="P35" s="99"/>
      <c r="Q35" s="99"/>
      <c r="R35" s="259"/>
      <c r="S35" s="63"/>
      <c r="T35" s="259"/>
      <c r="U35" s="152"/>
      <c r="V35" s="303" t="s">
        <v>59</v>
      </c>
      <c r="W35" s="304" t="s">
        <v>59</v>
      </c>
      <c r="X35" s="304" t="s">
        <v>59</v>
      </c>
      <c r="Y35" s="304" t="s">
        <v>59</v>
      </c>
      <c r="Z35" s="304" t="s">
        <v>59</v>
      </c>
      <c r="AA35" s="304" t="s">
        <v>59</v>
      </c>
      <c r="AB35" s="304" t="s">
        <v>59</v>
      </c>
      <c r="AC35" s="304" t="s">
        <v>59</v>
      </c>
      <c r="AD35" s="304" t="s">
        <v>59</v>
      </c>
      <c r="AE35" s="304" t="s">
        <v>59</v>
      </c>
      <c r="AF35" s="304" t="s">
        <v>59</v>
      </c>
      <c r="AG35" s="304" t="s">
        <v>59</v>
      </c>
      <c r="AH35" s="304" t="s">
        <v>60</v>
      </c>
      <c r="AI35" s="304" t="s">
        <v>59</v>
      </c>
      <c r="AJ35" s="304" t="s">
        <v>59</v>
      </c>
      <c r="AK35" s="304" t="s">
        <v>59</v>
      </c>
      <c r="AL35" s="304" t="s">
        <v>59</v>
      </c>
      <c r="AM35" s="304" t="s">
        <v>59</v>
      </c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</row>
    <row r="36" spans="1:100" s="262" customFormat="1" ht="12.75" hidden="1" x14ac:dyDescent="0.2">
      <c r="A36" s="152"/>
      <c r="B36" s="55" t="s">
        <v>120</v>
      </c>
      <c r="C36" s="259"/>
      <c r="D36" s="333"/>
      <c r="E36" s="147"/>
      <c r="F36" s="316"/>
      <c r="G36" s="314">
        <f t="shared" si="1"/>
        <v>0</v>
      </c>
      <c r="H36" s="79"/>
      <c r="I36" s="79"/>
      <c r="J36" s="79"/>
      <c r="K36" s="79"/>
      <c r="L36" s="79"/>
      <c r="M36" s="79"/>
      <c r="N36" s="336"/>
      <c r="O36" s="99"/>
      <c r="P36" s="99"/>
      <c r="Q36" s="99"/>
      <c r="R36" s="259"/>
      <c r="S36" s="63"/>
      <c r="T36" s="259"/>
      <c r="U36" s="152"/>
      <c r="V36" s="303" t="s">
        <v>59</v>
      </c>
      <c r="W36" s="304" t="s">
        <v>59</v>
      </c>
      <c r="X36" s="304" t="s">
        <v>59</v>
      </c>
      <c r="Y36" s="304" t="s">
        <v>59</v>
      </c>
      <c r="Z36" s="304" t="s">
        <v>59</v>
      </c>
      <c r="AA36" s="304" t="s">
        <v>59</v>
      </c>
      <c r="AB36" s="304" t="s">
        <v>59</v>
      </c>
      <c r="AC36" s="304" t="s">
        <v>59</v>
      </c>
      <c r="AD36" s="304" t="s">
        <v>59</v>
      </c>
      <c r="AE36" s="304" t="s">
        <v>59</v>
      </c>
      <c r="AF36" s="304" t="s">
        <v>59</v>
      </c>
      <c r="AG36" s="304" t="s">
        <v>59</v>
      </c>
      <c r="AH36" s="304" t="s">
        <v>60</v>
      </c>
      <c r="AI36" s="304" t="s">
        <v>59</v>
      </c>
      <c r="AJ36" s="304" t="s">
        <v>60</v>
      </c>
      <c r="AK36" s="304" t="s">
        <v>60</v>
      </c>
      <c r="AL36" s="304" t="s">
        <v>59</v>
      </c>
      <c r="AM36" s="304" t="s">
        <v>59</v>
      </c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</row>
    <row r="37" spans="1:100" s="262" customFormat="1" ht="12.75" hidden="1" x14ac:dyDescent="0.2">
      <c r="A37" s="152"/>
      <c r="B37" s="55" t="s">
        <v>121</v>
      </c>
      <c r="C37" s="259"/>
      <c r="D37" s="333"/>
      <c r="E37" s="147"/>
      <c r="F37" s="316"/>
      <c r="G37" s="316">
        <f t="shared" si="1"/>
        <v>0</v>
      </c>
      <c r="H37" s="79"/>
      <c r="I37" s="79"/>
      <c r="J37" s="79"/>
      <c r="K37" s="79"/>
      <c r="L37" s="79"/>
      <c r="M37" s="79"/>
      <c r="N37" s="336"/>
      <c r="O37" s="99"/>
      <c r="P37" s="99"/>
      <c r="Q37" s="99"/>
      <c r="R37" s="259"/>
      <c r="S37" s="63"/>
      <c r="T37" s="259"/>
      <c r="U37" s="152"/>
      <c r="V37" s="303" t="s">
        <v>59</v>
      </c>
      <c r="W37" s="304" t="s">
        <v>59</v>
      </c>
      <c r="X37" s="304" t="s">
        <v>59</v>
      </c>
      <c r="Y37" s="304" t="s">
        <v>59</v>
      </c>
      <c r="Z37" s="304" t="s">
        <v>59</v>
      </c>
      <c r="AA37" s="304" t="s">
        <v>59</v>
      </c>
      <c r="AB37" s="304" t="s">
        <v>59</v>
      </c>
      <c r="AC37" s="304" t="s">
        <v>59</v>
      </c>
      <c r="AD37" s="304" t="s">
        <v>59</v>
      </c>
      <c r="AE37" s="304" t="s">
        <v>59</v>
      </c>
      <c r="AF37" s="304" t="s">
        <v>59</v>
      </c>
      <c r="AG37" s="304" t="s">
        <v>59</v>
      </c>
      <c r="AH37" s="304" t="s">
        <v>60</v>
      </c>
      <c r="AI37" s="304" t="s">
        <v>59</v>
      </c>
      <c r="AJ37" s="304" t="s">
        <v>60</v>
      </c>
      <c r="AK37" s="304" t="s">
        <v>60</v>
      </c>
      <c r="AL37" s="304" t="s">
        <v>59</v>
      </c>
      <c r="AM37" s="304" t="s">
        <v>59</v>
      </c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</row>
    <row r="38" spans="1:100" s="262" customFormat="1" ht="13.5" thickBot="1" x14ac:dyDescent="0.25">
      <c r="A38" s="152"/>
      <c r="B38" s="38" t="s">
        <v>72</v>
      </c>
      <c r="C38" s="259"/>
      <c r="D38" s="263"/>
      <c r="E38" s="147"/>
      <c r="F38" s="316"/>
      <c r="G38" s="316">
        <f t="shared" si="1"/>
        <v>0</v>
      </c>
      <c r="H38" s="79"/>
      <c r="I38" s="79"/>
      <c r="J38" s="79"/>
      <c r="K38" s="79"/>
      <c r="L38" s="79"/>
      <c r="M38" s="79"/>
      <c r="N38" s="220"/>
      <c r="O38" s="99"/>
      <c r="P38" s="99"/>
      <c r="Q38" s="99"/>
      <c r="R38" s="259"/>
      <c r="S38" s="63"/>
      <c r="T38" s="259"/>
      <c r="U38" s="152"/>
      <c r="V38" s="303" t="s">
        <v>59</v>
      </c>
      <c r="W38" s="304" t="s">
        <v>59</v>
      </c>
      <c r="X38" s="304" t="s">
        <v>59</v>
      </c>
      <c r="Y38" s="304" t="s">
        <v>59</v>
      </c>
      <c r="Z38" s="304" t="s">
        <v>59</v>
      </c>
      <c r="AA38" s="304" t="s">
        <v>59</v>
      </c>
      <c r="AB38" s="304" t="s">
        <v>59</v>
      </c>
      <c r="AC38" s="304" t="s">
        <v>59</v>
      </c>
      <c r="AD38" s="304" t="s">
        <v>59</v>
      </c>
      <c r="AE38" s="304" t="s">
        <v>59</v>
      </c>
      <c r="AF38" s="304" t="s">
        <v>59</v>
      </c>
      <c r="AG38" s="304" t="s">
        <v>59</v>
      </c>
      <c r="AH38" s="304" t="s">
        <v>60</v>
      </c>
      <c r="AI38" s="304" t="s">
        <v>59</v>
      </c>
      <c r="AJ38" s="304" t="s">
        <v>59</v>
      </c>
      <c r="AK38" s="304" t="s">
        <v>59</v>
      </c>
      <c r="AL38" s="304" t="s">
        <v>59</v>
      </c>
      <c r="AM38" s="304" t="s">
        <v>59</v>
      </c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</row>
    <row r="39" spans="1:100" s="262" customFormat="1" ht="12.75" hidden="1" x14ac:dyDescent="0.2">
      <c r="A39" s="152"/>
      <c r="B39" s="70" t="s">
        <v>122</v>
      </c>
      <c r="C39" s="259"/>
      <c r="D39" s="405"/>
      <c r="E39" s="147"/>
      <c r="F39" s="316"/>
      <c r="G39" s="316">
        <f t="shared" si="1"/>
        <v>0</v>
      </c>
      <c r="H39" s="79"/>
      <c r="I39" s="79"/>
      <c r="J39" s="79"/>
      <c r="K39" s="79"/>
      <c r="L39" s="79"/>
      <c r="M39" s="79"/>
      <c r="N39" s="347"/>
      <c r="O39" s="99"/>
      <c r="P39" s="99"/>
      <c r="Q39" s="99"/>
      <c r="R39" s="259"/>
      <c r="S39" s="63"/>
      <c r="T39" s="259"/>
      <c r="U39" s="152"/>
      <c r="V39" s="303" t="s">
        <v>59</v>
      </c>
      <c r="W39" s="304" t="s">
        <v>59</v>
      </c>
      <c r="X39" s="304" t="s">
        <v>59</v>
      </c>
      <c r="Y39" s="304" t="s">
        <v>59</v>
      </c>
      <c r="Z39" s="304" t="s">
        <v>59</v>
      </c>
      <c r="AA39" s="304" t="s">
        <v>59</v>
      </c>
      <c r="AB39" s="304" t="s">
        <v>59</v>
      </c>
      <c r="AC39" s="304" t="s">
        <v>59</v>
      </c>
      <c r="AD39" s="304" t="s">
        <v>59</v>
      </c>
      <c r="AE39" s="304" t="s">
        <v>59</v>
      </c>
      <c r="AF39" s="304" t="s">
        <v>59</v>
      </c>
      <c r="AG39" s="304" t="s">
        <v>59</v>
      </c>
      <c r="AH39" s="304" t="s">
        <v>60</v>
      </c>
      <c r="AI39" s="304" t="s">
        <v>59</v>
      </c>
      <c r="AJ39" s="304" t="s">
        <v>60</v>
      </c>
      <c r="AK39" s="304" t="s">
        <v>60</v>
      </c>
      <c r="AL39" s="304" t="s">
        <v>59</v>
      </c>
      <c r="AM39" s="304" t="s">
        <v>59</v>
      </c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</row>
    <row r="40" spans="1:100" s="262" customFormat="1" ht="12.75" hidden="1" x14ac:dyDescent="0.2">
      <c r="A40" s="152"/>
      <c r="B40" s="55" t="s">
        <v>102</v>
      </c>
      <c r="C40" s="259"/>
      <c r="D40" s="335"/>
      <c r="E40" s="147"/>
      <c r="F40" s="316"/>
      <c r="G40" s="316">
        <f t="shared" si="1"/>
        <v>0</v>
      </c>
      <c r="H40" s="79"/>
      <c r="I40" s="79"/>
      <c r="J40" s="79"/>
      <c r="K40" s="79"/>
      <c r="L40" s="79"/>
      <c r="M40" s="79"/>
      <c r="N40" s="336"/>
      <c r="O40" s="99"/>
      <c r="P40" s="99"/>
      <c r="Q40" s="99"/>
      <c r="R40" s="259"/>
      <c r="S40" s="63"/>
      <c r="T40" s="259"/>
      <c r="U40" s="152"/>
      <c r="V40" s="303" t="s">
        <v>60</v>
      </c>
      <c r="W40" s="304" t="s">
        <v>59</v>
      </c>
      <c r="X40" s="304" t="s">
        <v>59</v>
      </c>
      <c r="Y40" s="304" t="s">
        <v>59</v>
      </c>
      <c r="Z40" s="304" t="s">
        <v>59</v>
      </c>
      <c r="AA40" s="304" t="s">
        <v>59</v>
      </c>
      <c r="AB40" s="304" t="s">
        <v>59</v>
      </c>
      <c r="AC40" s="304" t="s">
        <v>59</v>
      </c>
      <c r="AD40" s="304" t="s">
        <v>60</v>
      </c>
      <c r="AE40" s="304" t="s">
        <v>60</v>
      </c>
      <c r="AF40" s="304" t="s">
        <v>59</v>
      </c>
      <c r="AG40" s="304" t="s">
        <v>60</v>
      </c>
      <c r="AH40" s="304" t="s">
        <v>60</v>
      </c>
      <c r="AI40" s="304" t="s">
        <v>59</v>
      </c>
      <c r="AJ40" s="304" t="s">
        <v>60</v>
      </c>
      <c r="AK40" s="304" t="s">
        <v>60</v>
      </c>
      <c r="AL40" s="304" t="s">
        <v>59</v>
      </c>
      <c r="AM40" s="304" t="s">
        <v>59</v>
      </c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</row>
    <row r="41" spans="1:100" s="262" customFormat="1" ht="12.75" hidden="1" x14ac:dyDescent="0.2">
      <c r="A41" s="152"/>
      <c r="B41" s="55" t="s">
        <v>224</v>
      </c>
      <c r="C41" s="259"/>
      <c r="D41" s="335"/>
      <c r="E41" s="147"/>
      <c r="F41" s="316"/>
      <c r="G41" s="316">
        <f t="shared" si="1"/>
        <v>0</v>
      </c>
      <c r="H41" s="79"/>
      <c r="I41" s="79"/>
      <c r="J41" s="79"/>
      <c r="K41" s="79"/>
      <c r="L41" s="79"/>
      <c r="M41" s="79"/>
      <c r="N41" s="336"/>
      <c r="O41" s="99"/>
      <c r="P41" s="99"/>
      <c r="Q41" s="99"/>
      <c r="R41" s="259"/>
      <c r="S41" s="63"/>
      <c r="T41" s="259"/>
      <c r="U41" s="152"/>
      <c r="V41" s="303" t="s">
        <v>60</v>
      </c>
      <c r="W41" s="304" t="s">
        <v>60</v>
      </c>
      <c r="X41" s="304" t="s">
        <v>60</v>
      </c>
      <c r="Y41" s="304" t="s">
        <v>60</v>
      </c>
      <c r="Z41" s="304" t="s">
        <v>60</v>
      </c>
      <c r="AA41" s="304" t="s">
        <v>60</v>
      </c>
      <c r="AB41" s="304" t="s">
        <v>60</v>
      </c>
      <c r="AC41" s="304" t="s">
        <v>60</v>
      </c>
      <c r="AD41" s="304" t="s">
        <v>60</v>
      </c>
      <c r="AE41" s="304" t="s">
        <v>60</v>
      </c>
      <c r="AF41" s="304" t="s">
        <v>60</v>
      </c>
      <c r="AG41" s="304" t="s">
        <v>59</v>
      </c>
      <c r="AH41" s="304" t="s">
        <v>60</v>
      </c>
      <c r="AI41" s="304" t="s">
        <v>59</v>
      </c>
      <c r="AJ41" s="304" t="s">
        <v>60</v>
      </c>
      <c r="AK41" s="304" t="s">
        <v>60</v>
      </c>
      <c r="AL41" s="304" t="s">
        <v>59</v>
      </c>
      <c r="AM41" s="304" t="s">
        <v>59</v>
      </c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</row>
    <row r="42" spans="1:100" s="262" customFormat="1" ht="12.75" hidden="1" x14ac:dyDescent="0.2">
      <c r="A42" s="152"/>
      <c r="B42" s="55" t="s">
        <v>136</v>
      </c>
      <c r="C42" s="259"/>
      <c r="D42" s="335"/>
      <c r="E42" s="147"/>
      <c r="F42" s="316"/>
      <c r="G42" s="316">
        <f t="shared" si="1"/>
        <v>0</v>
      </c>
      <c r="H42" s="79"/>
      <c r="I42" s="79"/>
      <c r="J42" s="79"/>
      <c r="K42" s="79"/>
      <c r="L42" s="79"/>
      <c r="M42" s="79"/>
      <c r="N42" s="336"/>
      <c r="O42" s="99"/>
      <c r="P42" s="99"/>
      <c r="Q42" s="99"/>
      <c r="R42" s="259"/>
      <c r="S42" s="63"/>
      <c r="T42" s="259"/>
      <c r="U42" s="152"/>
      <c r="V42" s="303" t="s">
        <v>59</v>
      </c>
      <c r="W42" s="304" t="s">
        <v>60</v>
      </c>
      <c r="X42" s="304" t="s">
        <v>60</v>
      </c>
      <c r="Y42" s="304" t="s">
        <v>60</v>
      </c>
      <c r="Z42" s="304" t="s">
        <v>59</v>
      </c>
      <c r="AA42" s="304" t="s">
        <v>60</v>
      </c>
      <c r="AB42" s="304" t="s">
        <v>60</v>
      </c>
      <c r="AC42" s="304" t="s">
        <v>60</v>
      </c>
      <c r="AD42" s="304" t="s">
        <v>60</v>
      </c>
      <c r="AE42" s="304" t="s">
        <v>60</v>
      </c>
      <c r="AF42" s="304" t="s">
        <v>60</v>
      </c>
      <c r="AG42" s="304" t="s">
        <v>59</v>
      </c>
      <c r="AH42" s="304" t="s">
        <v>60</v>
      </c>
      <c r="AI42" s="304" t="s">
        <v>60</v>
      </c>
      <c r="AJ42" s="304" t="s">
        <v>60</v>
      </c>
      <c r="AK42" s="304" t="s">
        <v>60</v>
      </c>
      <c r="AL42" s="304" t="s">
        <v>60</v>
      </c>
      <c r="AM42" s="304" t="s">
        <v>60</v>
      </c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</row>
    <row r="43" spans="1:100" s="262" customFormat="1" ht="13.5" hidden="1" thickBot="1" x14ac:dyDescent="0.25">
      <c r="A43" s="152"/>
      <c r="B43" s="38" t="s">
        <v>84</v>
      </c>
      <c r="C43" s="259"/>
      <c r="D43" s="338"/>
      <c r="E43" s="147"/>
      <c r="F43" s="317"/>
      <c r="G43" s="317">
        <f t="shared" si="1"/>
        <v>0</v>
      </c>
      <c r="H43" s="79"/>
      <c r="I43" s="79"/>
      <c r="J43" s="79"/>
      <c r="K43" s="79"/>
      <c r="L43" s="79"/>
      <c r="M43" s="79"/>
      <c r="N43" s="339"/>
      <c r="O43" s="99"/>
      <c r="P43" s="99"/>
      <c r="Q43" s="99"/>
      <c r="R43" s="259"/>
      <c r="S43" s="63"/>
      <c r="T43" s="259"/>
      <c r="U43" s="152"/>
      <c r="V43" s="303" t="s">
        <v>59</v>
      </c>
      <c r="W43" s="304" t="s">
        <v>59</v>
      </c>
      <c r="X43" s="304" t="s">
        <v>59</v>
      </c>
      <c r="Y43" s="304" t="s">
        <v>59</v>
      </c>
      <c r="Z43" s="304" t="s">
        <v>59</v>
      </c>
      <c r="AA43" s="304" t="s">
        <v>59</v>
      </c>
      <c r="AB43" s="304" t="s">
        <v>59</v>
      </c>
      <c r="AC43" s="304" t="s">
        <v>59</v>
      </c>
      <c r="AD43" s="304" t="s">
        <v>59</v>
      </c>
      <c r="AE43" s="304" t="s">
        <v>59</v>
      </c>
      <c r="AF43" s="304" t="s">
        <v>59</v>
      </c>
      <c r="AG43" s="304" t="s">
        <v>59</v>
      </c>
      <c r="AH43" s="304" t="s">
        <v>59</v>
      </c>
      <c r="AI43" s="304" t="s">
        <v>59</v>
      </c>
      <c r="AJ43" s="304" t="s">
        <v>60</v>
      </c>
      <c r="AK43" s="304" t="s">
        <v>59</v>
      </c>
      <c r="AL43" s="304" t="s">
        <v>59</v>
      </c>
      <c r="AM43" s="304" t="s">
        <v>59</v>
      </c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</row>
    <row r="44" spans="1:100" s="262" customFormat="1" ht="18" customHeight="1" x14ac:dyDescent="0.2">
      <c r="A44" s="152"/>
      <c r="B44" s="257"/>
      <c r="C44" s="259"/>
      <c r="D44" s="264"/>
      <c r="E44" s="267"/>
      <c r="F44" s="264"/>
      <c r="G44" s="264"/>
      <c r="H44" s="264"/>
      <c r="I44" s="264"/>
      <c r="J44" s="264"/>
      <c r="K44" s="264"/>
      <c r="L44" s="264"/>
      <c r="M44" s="264"/>
      <c r="N44" s="98"/>
      <c r="O44" s="98"/>
      <c r="P44" s="98"/>
      <c r="Q44" s="98"/>
      <c r="R44" s="268"/>
      <c r="S44" s="155"/>
      <c r="T44" s="152"/>
      <c r="U44" s="152"/>
      <c r="V44" s="303" t="s">
        <v>59</v>
      </c>
      <c r="W44" s="304" t="s">
        <v>59</v>
      </c>
      <c r="X44" s="304" t="s">
        <v>59</v>
      </c>
      <c r="Y44" s="304" t="s">
        <v>59</v>
      </c>
      <c r="Z44" s="304" t="s">
        <v>59</v>
      </c>
      <c r="AA44" s="304" t="s">
        <v>59</v>
      </c>
      <c r="AB44" s="304" t="s">
        <v>59</v>
      </c>
      <c r="AC44" s="304" t="s">
        <v>59</v>
      </c>
      <c r="AD44" s="304" t="s">
        <v>59</v>
      </c>
      <c r="AE44" s="304" t="s">
        <v>59</v>
      </c>
      <c r="AF44" s="304" t="s">
        <v>59</v>
      </c>
      <c r="AG44" s="304" t="s">
        <v>59</v>
      </c>
      <c r="AH44" s="304" t="s">
        <v>59</v>
      </c>
      <c r="AI44" s="304" t="s">
        <v>59</v>
      </c>
      <c r="AJ44" s="304" t="s">
        <v>59</v>
      </c>
      <c r="AK44" s="304" t="s">
        <v>59</v>
      </c>
      <c r="AL44" s="304" t="s">
        <v>59</v>
      </c>
      <c r="AM44" s="304" t="s">
        <v>59</v>
      </c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</row>
    <row r="45" spans="1:100" s="262" customFormat="1" ht="18" customHeight="1" thickBot="1" x14ac:dyDescent="0.25">
      <c r="A45" s="152"/>
      <c r="B45" s="257"/>
      <c r="C45" s="259"/>
      <c r="D45" s="264"/>
      <c r="E45" s="267"/>
      <c r="F45" s="264"/>
      <c r="G45" s="264"/>
      <c r="H45" s="264"/>
      <c r="I45" s="264"/>
      <c r="J45" s="264"/>
      <c r="K45" s="264"/>
      <c r="L45" s="264"/>
      <c r="M45" s="264"/>
      <c r="N45" s="98"/>
      <c r="O45" s="98"/>
      <c r="P45" s="98"/>
      <c r="Q45" s="98"/>
      <c r="R45" s="268"/>
      <c r="S45" s="155"/>
      <c r="T45" s="152"/>
      <c r="U45" s="152"/>
      <c r="V45" s="303" t="s">
        <v>59</v>
      </c>
      <c r="W45" s="304" t="s">
        <v>59</v>
      </c>
      <c r="X45" s="304" t="s">
        <v>59</v>
      </c>
      <c r="Y45" s="304" t="s">
        <v>59</v>
      </c>
      <c r="Z45" s="304" t="s">
        <v>59</v>
      </c>
      <c r="AA45" s="304" t="s">
        <v>59</v>
      </c>
      <c r="AB45" s="304" t="s">
        <v>59</v>
      </c>
      <c r="AC45" s="304" t="s">
        <v>59</v>
      </c>
      <c r="AD45" s="304" t="s">
        <v>59</v>
      </c>
      <c r="AE45" s="304" t="s">
        <v>59</v>
      </c>
      <c r="AF45" s="304" t="s">
        <v>59</v>
      </c>
      <c r="AG45" s="304" t="s">
        <v>59</v>
      </c>
      <c r="AH45" s="304" t="s">
        <v>59</v>
      </c>
      <c r="AI45" s="304" t="s">
        <v>59</v>
      </c>
      <c r="AJ45" s="304" t="s">
        <v>59</v>
      </c>
      <c r="AK45" s="304" t="s">
        <v>59</v>
      </c>
      <c r="AL45" s="304" t="s">
        <v>59</v>
      </c>
      <c r="AM45" s="304" t="s">
        <v>59</v>
      </c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</row>
    <row r="46" spans="1:100" s="262" customFormat="1" ht="18" customHeight="1" thickBot="1" x14ac:dyDescent="0.25">
      <c r="A46" s="152"/>
      <c r="B46" s="35" t="s">
        <v>21</v>
      </c>
      <c r="C46" s="259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302"/>
      <c r="I46" s="44">
        <f t="shared" ref="I46" si="2">SUM(I48,I57,I65,I72,I81,I97,I104)</f>
        <v>0</v>
      </c>
      <c r="J46" s="302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56"/>
      <c r="S46" s="40">
        <f>IFERROR(D46/$D$46,0)</f>
        <v>0</v>
      </c>
      <c r="T46" s="152"/>
      <c r="U46" s="152"/>
      <c r="V46" s="303" t="s">
        <v>59</v>
      </c>
      <c r="W46" s="304" t="s">
        <v>59</v>
      </c>
      <c r="X46" s="304" t="s">
        <v>59</v>
      </c>
      <c r="Y46" s="304" t="s">
        <v>59</v>
      </c>
      <c r="Z46" s="304" t="s">
        <v>59</v>
      </c>
      <c r="AA46" s="304" t="s">
        <v>59</v>
      </c>
      <c r="AB46" s="304" t="s">
        <v>59</v>
      </c>
      <c r="AC46" s="304" t="s">
        <v>59</v>
      </c>
      <c r="AD46" s="304" t="s">
        <v>59</v>
      </c>
      <c r="AE46" s="304" t="s">
        <v>59</v>
      </c>
      <c r="AF46" s="304" t="s">
        <v>59</v>
      </c>
      <c r="AG46" s="304" t="s">
        <v>59</v>
      </c>
      <c r="AH46" s="304" t="s">
        <v>59</v>
      </c>
      <c r="AI46" s="304" t="s">
        <v>59</v>
      </c>
      <c r="AJ46" s="304" t="s">
        <v>59</v>
      </c>
      <c r="AK46" s="304" t="s">
        <v>59</v>
      </c>
      <c r="AL46" s="304" t="s">
        <v>59</v>
      </c>
      <c r="AM46" s="304" t="s">
        <v>59</v>
      </c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</row>
    <row r="47" spans="1:100" s="262" customFormat="1" ht="18" customHeight="1" thickBot="1" x14ac:dyDescent="0.25">
      <c r="A47" s="152"/>
      <c r="B47" s="257"/>
      <c r="C47" s="259"/>
      <c r="D47" s="264"/>
      <c r="E47" s="265"/>
      <c r="F47" s="264"/>
      <c r="G47" s="264"/>
      <c r="H47" s="264"/>
      <c r="I47" s="264"/>
      <c r="J47" s="264"/>
      <c r="K47" s="264"/>
      <c r="L47" s="264"/>
      <c r="M47" s="264"/>
      <c r="N47" s="100"/>
      <c r="O47" s="100"/>
      <c r="P47" s="100"/>
      <c r="Q47" s="100"/>
      <c r="R47" s="268"/>
      <c r="S47" s="155"/>
      <c r="T47" s="152"/>
      <c r="U47" s="152"/>
      <c r="V47" s="303" t="s">
        <v>59</v>
      </c>
      <c r="W47" s="304" t="s">
        <v>59</v>
      </c>
      <c r="X47" s="304" t="s">
        <v>59</v>
      </c>
      <c r="Y47" s="304" t="s">
        <v>59</v>
      </c>
      <c r="Z47" s="304" t="s">
        <v>59</v>
      </c>
      <c r="AA47" s="304" t="s">
        <v>59</v>
      </c>
      <c r="AB47" s="304" t="s">
        <v>59</v>
      </c>
      <c r="AC47" s="304" t="s">
        <v>59</v>
      </c>
      <c r="AD47" s="304" t="s">
        <v>59</v>
      </c>
      <c r="AE47" s="304" t="s">
        <v>59</v>
      </c>
      <c r="AF47" s="304" t="s">
        <v>59</v>
      </c>
      <c r="AG47" s="304" t="s">
        <v>59</v>
      </c>
      <c r="AH47" s="304" t="s">
        <v>59</v>
      </c>
      <c r="AI47" s="304" t="s">
        <v>59</v>
      </c>
      <c r="AJ47" s="304" t="s">
        <v>59</v>
      </c>
      <c r="AK47" s="304" t="s">
        <v>59</v>
      </c>
      <c r="AL47" s="304" t="s">
        <v>59</v>
      </c>
      <c r="AM47" s="304" t="s">
        <v>59</v>
      </c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</row>
    <row r="48" spans="1:100" s="262" customFormat="1" ht="18" customHeight="1" thickBot="1" x14ac:dyDescent="0.25">
      <c r="A48" s="152"/>
      <c r="B48" s="18" t="s">
        <v>96</v>
      </c>
      <c r="C48" s="268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395" t="s">
        <v>262</v>
      </c>
      <c r="O48" s="10"/>
      <c r="P48" s="10"/>
      <c r="Q48" s="10"/>
      <c r="R48" s="152"/>
      <c r="S48" s="148">
        <f t="shared" ref="S48:S53" si="3">IFERROR(D48/$D$46,0)</f>
        <v>0</v>
      </c>
      <c r="T48" s="152"/>
      <c r="U48" s="152"/>
      <c r="V48" s="303" t="s">
        <v>59</v>
      </c>
      <c r="W48" s="304" t="s">
        <v>59</v>
      </c>
      <c r="X48" s="304" t="s">
        <v>59</v>
      </c>
      <c r="Y48" s="304" t="s">
        <v>59</v>
      </c>
      <c r="Z48" s="304" t="s">
        <v>59</v>
      </c>
      <c r="AA48" s="304" t="s">
        <v>59</v>
      </c>
      <c r="AB48" s="304" t="s">
        <v>59</v>
      </c>
      <c r="AC48" s="304" t="s">
        <v>59</v>
      </c>
      <c r="AD48" s="304" t="s">
        <v>59</v>
      </c>
      <c r="AE48" s="304" t="s">
        <v>59</v>
      </c>
      <c r="AF48" s="304" t="s">
        <v>59</v>
      </c>
      <c r="AG48" s="304" t="s">
        <v>59</v>
      </c>
      <c r="AH48" s="304" t="s">
        <v>59</v>
      </c>
      <c r="AI48" s="304" t="s">
        <v>59</v>
      </c>
      <c r="AJ48" s="304" t="s">
        <v>59</v>
      </c>
      <c r="AK48" s="304" t="s">
        <v>59</v>
      </c>
      <c r="AL48" s="304" t="s">
        <v>59</v>
      </c>
      <c r="AM48" s="304" t="s">
        <v>59</v>
      </c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</row>
    <row r="49" spans="1:100" s="262" customFormat="1" ht="13.9" customHeight="1" x14ac:dyDescent="0.2">
      <c r="A49" s="152"/>
      <c r="B49" s="253" t="s">
        <v>52</v>
      </c>
      <c r="C49" s="268"/>
      <c r="D49" s="314">
        <f>SUM(F49:G49)</f>
        <v>0</v>
      </c>
      <c r="E49" s="147"/>
      <c r="F49" s="87">
        <f>'Beiblatt Personal'!H20</f>
        <v>0</v>
      </c>
      <c r="G49" s="84">
        <f>'Beiblatt Personal'!I20</f>
        <v>0</v>
      </c>
      <c r="H49" s="79"/>
      <c r="I49" s="318"/>
      <c r="J49" s="79"/>
      <c r="K49" s="318">
        <f>'Beiblatt Personal'!S20</f>
        <v>0</v>
      </c>
      <c r="L49" s="79"/>
      <c r="M49" s="79"/>
      <c r="N49" s="319" t="s">
        <v>29</v>
      </c>
      <c r="O49" s="98"/>
      <c r="P49" s="98"/>
      <c r="Q49" s="98"/>
      <c r="R49" s="152"/>
      <c r="S49" s="320">
        <f>IFERROR(D49/$D$46,0)</f>
        <v>0</v>
      </c>
      <c r="T49" s="152"/>
      <c r="U49" s="152"/>
      <c r="V49" s="303" t="s">
        <v>59</v>
      </c>
      <c r="W49" s="304" t="s">
        <v>59</v>
      </c>
      <c r="X49" s="304" t="s">
        <v>59</v>
      </c>
      <c r="Y49" s="304" t="s">
        <v>59</v>
      </c>
      <c r="Z49" s="304" t="s">
        <v>59</v>
      </c>
      <c r="AA49" s="304" t="s">
        <v>59</v>
      </c>
      <c r="AB49" s="304" t="s">
        <v>59</v>
      </c>
      <c r="AC49" s="304" t="s">
        <v>59</v>
      </c>
      <c r="AD49" s="304" t="s">
        <v>59</v>
      </c>
      <c r="AE49" s="304" t="s">
        <v>59</v>
      </c>
      <c r="AF49" s="304" t="s">
        <v>59</v>
      </c>
      <c r="AG49" s="304" t="s">
        <v>59</v>
      </c>
      <c r="AH49" s="304" t="s">
        <v>59</v>
      </c>
      <c r="AI49" s="304" t="s">
        <v>59</v>
      </c>
      <c r="AJ49" s="304" t="s">
        <v>59</v>
      </c>
      <c r="AK49" s="304" t="s">
        <v>59</v>
      </c>
      <c r="AL49" s="304" t="s">
        <v>59</v>
      </c>
      <c r="AM49" s="304" t="s">
        <v>59</v>
      </c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</row>
    <row r="50" spans="1:100" s="262" customFormat="1" ht="13.9" customHeight="1" x14ac:dyDescent="0.2">
      <c r="A50" s="152"/>
      <c r="B50" s="54" t="s">
        <v>112</v>
      </c>
      <c r="C50" s="268"/>
      <c r="D50" s="314">
        <f>SUM(F50:G50)</f>
        <v>0</v>
      </c>
      <c r="E50" s="147"/>
      <c r="F50" s="313">
        <f>'Beiblatt Personal'!H41</f>
        <v>0</v>
      </c>
      <c r="G50" s="314">
        <f>'Beiblatt Personal'!I41</f>
        <v>0</v>
      </c>
      <c r="H50" s="79"/>
      <c r="I50" s="321">
        <f>'Beiblatt Personal'!N41</f>
        <v>0</v>
      </c>
      <c r="J50" s="79"/>
      <c r="K50" s="321">
        <f>'Beiblatt Personal'!S41</f>
        <v>0</v>
      </c>
      <c r="L50" s="79"/>
      <c r="M50" s="79"/>
      <c r="N50" s="57" t="s">
        <v>29</v>
      </c>
      <c r="O50" s="98"/>
      <c r="P50" s="98"/>
      <c r="Q50" s="98"/>
      <c r="R50" s="152"/>
      <c r="S50" s="322">
        <f t="shared" si="3"/>
        <v>0</v>
      </c>
      <c r="T50" s="152"/>
      <c r="U50" s="152"/>
      <c r="V50" s="303" t="s">
        <v>59</v>
      </c>
      <c r="W50" s="304" t="s">
        <v>59</v>
      </c>
      <c r="X50" s="304" t="s">
        <v>59</v>
      </c>
      <c r="Y50" s="304" t="s">
        <v>59</v>
      </c>
      <c r="Z50" s="304" t="s">
        <v>59</v>
      </c>
      <c r="AA50" s="304" t="s">
        <v>60</v>
      </c>
      <c r="AB50" s="304" t="s">
        <v>59</v>
      </c>
      <c r="AC50" s="304" t="s">
        <v>59</v>
      </c>
      <c r="AD50" s="304" t="s">
        <v>59</v>
      </c>
      <c r="AE50" s="304" t="s">
        <v>59</v>
      </c>
      <c r="AF50" s="304" t="s">
        <v>59</v>
      </c>
      <c r="AG50" s="304" t="s">
        <v>59</v>
      </c>
      <c r="AH50" s="304" t="s">
        <v>60</v>
      </c>
      <c r="AI50" s="304" t="s">
        <v>60</v>
      </c>
      <c r="AJ50" s="304" t="s">
        <v>59</v>
      </c>
      <c r="AK50" s="304" t="s">
        <v>60</v>
      </c>
      <c r="AL50" s="304" t="s">
        <v>60</v>
      </c>
      <c r="AM50" s="304" t="s">
        <v>60</v>
      </c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</row>
    <row r="51" spans="1:100" s="262" customFormat="1" ht="13.9" customHeight="1" x14ac:dyDescent="0.2">
      <c r="A51" s="152"/>
      <c r="B51" s="54" t="s">
        <v>33</v>
      </c>
      <c r="C51" s="268"/>
      <c r="D51" s="314">
        <f>SUM(F51:G51)</f>
        <v>0</v>
      </c>
      <c r="E51" s="147"/>
      <c r="F51" s="313">
        <f>'Beiblatt Personal'!H51</f>
        <v>0</v>
      </c>
      <c r="G51" s="314">
        <f>'Beiblatt Personal'!I51</f>
        <v>0</v>
      </c>
      <c r="H51" s="79"/>
      <c r="I51" s="321"/>
      <c r="J51" s="79"/>
      <c r="K51" s="321"/>
      <c r="L51" s="79"/>
      <c r="M51" s="79"/>
      <c r="N51" s="57" t="s">
        <v>29</v>
      </c>
      <c r="O51" s="98"/>
      <c r="P51" s="98"/>
      <c r="Q51" s="98"/>
      <c r="R51" s="152"/>
      <c r="S51" s="322">
        <f t="shared" si="3"/>
        <v>0</v>
      </c>
      <c r="T51" s="152"/>
      <c r="U51" s="152"/>
      <c r="V51" s="303" t="s">
        <v>59</v>
      </c>
      <c r="W51" s="304" t="s">
        <v>59</v>
      </c>
      <c r="X51" s="304" t="s">
        <v>59</v>
      </c>
      <c r="Y51" s="304" t="s">
        <v>59</v>
      </c>
      <c r="Z51" s="304" t="s">
        <v>59</v>
      </c>
      <c r="AA51" s="304" t="s">
        <v>59</v>
      </c>
      <c r="AB51" s="304" t="s">
        <v>59</v>
      </c>
      <c r="AC51" s="304" t="s">
        <v>59</v>
      </c>
      <c r="AD51" s="304" t="s">
        <v>59</v>
      </c>
      <c r="AE51" s="304" t="s">
        <v>59</v>
      </c>
      <c r="AF51" s="304" t="s">
        <v>59</v>
      </c>
      <c r="AG51" s="304" t="s">
        <v>59</v>
      </c>
      <c r="AH51" s="304" t="s">
        <v>60</v>
      </c>
      <c r="AI51" s="304" t="s">
        <v>59</v>
      </c>
      <c r="AJ51" s="304" t="s">
        <v>59</v>
      </c>
      <c r="AK51" s="304" t="s">
        <v>59</v>
      </c>
      <c r="AL51" s="304" t="s">
        <v>59</v>
      </c>
      <c r="AM51" s="304" t="s">
        <v>59</v>
      </c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</row>
    <row r="52" spans="1:100" s="262" customFormat="1" ht="13.9" hidden="1" customHeight="1" x14ac:dyDescent="0.2">
      <c r="A52" s="152"/>
      <c r="B52" s="54" t="s">
        <v>3</v>
      </c>
      <c r="C52" s="268"/>
      <c r="D52" s="314">
        <f t="shared" ref="D52:D53" si="4">SUM(F52:G52)</f>
        <v>0</v>
      </c>
      <c r="E52" s="147"/>
      <c r="F52" s="313">
        <f>'Beiblatt Personal'!H63</f>
        <v>0</v>
      </c>
      <c r="G52" s="314">
        <f>'Beiblatt Personal'!I63</f>
        <v>0</v>
      </c>
      <c r="H52" s="79"/>
      <c r="I52" s="321"/>
      <c r="J52" s="79"/>
      <c r="K52" s="321">
        <f>'Beiblatt Personal'!S63</f>
        <v>0</v>
      </c>
      <c r="L52" s="79"/>
      <c r="M52" s="79"/>
      <c r="N52" s="57" t="s">
        <v>29</v>
      </c>
      <c r="O52" s="98"/>
      <c r="P52" s="98"/>
      <c r="Q52" s="98"/>
      <c r="R52" s="152"/>
      <c r="S52" s="322">
        <f t="shared" si="3"/>
        <v>0</v>
      </c>
      <c r="T52" s="152"/>
      <c r="U52" s="152"/>
      <c r="V52" s="303" t="s">
        <v>59</v>
      </c>
      <c r="W52" s="304" t="s">
        <v>59</v>
      </c>
      <c r="X52" s="304" t="s">
        <v>59</v>
      </c>
      <c r="Y52" s="304" t="s">
        <v>59</v>
      </c>
      <c r="Z52" s="304" t="s">
        <v>59</v>
      </c>
      <c r="AA52" s="304" t="s">
        <v>59</v>
      </c>
      <c r="AB52" s="304" t="s">
        <v>59</v>
      </c>
      <c r="AC52" s="304" t="s">
        <v>59</v>
      </c>
      <c r="AD52" s="304" t="s">
        <v>59</v>
      </c>
      <c r="AE52" s="304" t="s">
        <v>59</v>
      </c>
      <c r="AF52" s="304" t="s">
        <v>59</v>
      </c>
      <c r="AG52" s="304" t="s">
        <v>59</v>
      </c>
      <c r="AH52" s="304" t="s">
        <v>59</v>
      </c>
      <c r="AI52" s="304" t="s">
        <v>60</v>
      </c>
      <c r="AJ52" s="304" t="s">
        <v>60</v>
      </c>
      <c r="AK52" s="304" t="s">
        <v>60</v>
      </c>
      <c r="AL52" s="304" t="s">
        <v>60</v>
      </c>
      <c r="AM52" s="304" t="s">
        <v>60</v>
      </c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</row>
    <row r="53" spans="1:100" s="262" customFormat="1" ht="13.9" hidden="1" customHeight="1" x14ac:dyDescent="0.2">
      <c r="A53" s="152"/>
      <c r="B53" s="55" t="s">
        <v>53</v>
      </c>
      <c r="C53" s="268"/>
      <c r="D53" s="316">
        <f t="shared" si="4"/>
        <v>0</v>
      </c>
      <c r="E53" s="147"/>
      <c r="F53" s="315">
        <f>'Beiblatt Personal'!H70</f>
        <v>0</v>
      </c>
      <c r="G53" s="316">
        <f>'Beiblatt Personal'!I70</f>
        <v>0</v>
      </c>
      <c r="H53" s="79"/>
      <c r="I53" s="321"/>
      <c r="J53" s="79"/>
      <c r="K53" s="321"/>
      <c r="L53" s="79"/>
      <c r="M53" s="79"/>
      <c r="N53" s="57" t="s">
        <v>29</v>
      </c>
      <c r="O53" s="98"/>
      <c r="P53" s="98"/>
      <c r="Q53" s="98"/>
      <c r="R53" s="152"/>
      <c r="S53" s="322">
        <f t="shared" si="3"/>
        <v>0</v>
      </c>
      <c r="T53" s="152"/>
      <c r="U53" s="152"/>
      <c r="V53" s="303" t="s">
        <v>60</v>
      </c>
      <c r="W53" s="304" t="s">
        <v>60</v>
      </c>
      <c r="X53" s="304" t="s">
        <v>60</v>
      </c>
      <c r="Y53" s="304" t="s">
        <v>60</v>
      </c>
      <c r="Z53" s="304" t="s">
        <v>60</v>
      </c>
      <c r="AA53" s="304" t="s">
        <v>60</v>
      </c>
      <c r="AB53" s="304" t="s">
        <v>60</v>
      </c>
      <c r="AC53" s="304" t="s">
        <v>60</v>
      </c>
      <c r="AD53" s="304" t="s">
        <v>59</v>
      </c>
      <c r="AE53" s="304" t="s">
        <v>60</v>
      </c>
      <c r="AF53" s="304" t="s">
        <v>60</v>
      </c>
      <c r="AG53" s="304" t="s">
        <v>60</v>
      </c>
      <c r="AH53" s="304" t="s">
        <v>59</v>
      </c>
      <c r="AI53" s="304" t="s">
        <v>60</v>
      </c>
      <c r="AJ53" s="304" t="s">
        <v>60</v>
      </c>
      <c r="AK53" s="304" t="s">
        <v>60</v>
      </c>
      <c r="AL53" s="304" t="s">
        <v>60</v>
      </c>
      <c r="AM53" s="304" t="s">
        <v>60</v>
      </c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</row>
    <row r="54" spans="1:100" s="262" customFormat="1" ht="13.9" customHeight="1" x14ac:dyDescent="0.2">
      <c r="A54" s="152"/>
      <c r="B54" s="54" t="s">
        <v>15</v>
      </c>
      <c r="C54" s="268"/>
      <c r="D54" s="314">
        <f>SUM(F54:G54)</f>
        <v>0</v>
      </c>
      <c r="E54" s="147"/>
      <c r="F54" s="313">
        <f>'Beiblatt Personal'!H77</f>
        <v>0</v>
      </c>
      <c r="G54" s="314">
        <f>'Beiblatt Personal'!I77</f>
        <v>0</v>
      </c>
      <c r="H54" s="79"/>
      <c r="I54" s="321"/>
      <c r="J54" s="79"/>
      <c r="K54" s="321">
        <f>'Beiblatt Personal'!S77</f>
        <v>0</v>
      </c>
      <c r="L54" s="79"/>
      <c r="M54" s="79"/>
      <c r="N54" s="57" t="s">
        <v>29</v>
      </c>
      <c r="O54" s="98"/>
      <c r="P54" s="98"/>
      <c r="Q54" s="98"/>
      <c r="R54" s="152"/>
      <c r="S54" s="322">
        <f>IFERROR(D54/$D$46,0)</f>
        <v>0</v>
      </c>
      <c r="T54" s="152"/>
      <c r="U54" s="152"/>
      <c r="V54" s="303" t="s">
        <v>59</v>
      </c>
      <c r="W54" s="304" t="s">
        <v>59</v>
      </c>
      <c r="X54" s="304" t="s">
        <v>59</v>
      </c>
      <c r="Y54" s="304" t="s">
        <v>59</v>
      </c>
      <c r="Z54" s="304" t="s">
        <v>59</v>
      </c>
      <c r="AA54" s="304" t="s">
        <v>59</v>
      </c>
      <c r="AB54" s="304" t="s">
        <v>59</v>
      </c>
      <c r="AC54" s="304" t="s">
        <v>59</v>
      </c>
      <c r="AD54" s="304" t="s">
        <v>59</v>
      </c>
      <c r="AE54" s="304" t="s">
        <v>59</v>
      </c>
      <c r="AF54" s="304" t="s">
        <v>59</v>
      </c>
      <c r="AG54" s="304" t="s">
        <v>59</v>
      </c>
      <c r="AH54" s="304" t="s">
        <v>59</v>
      </c>
      <c r="AI54" s="304" t="s">
        <v>59</v>
      </c>
      <c r="AJ54" s="304" t="s">
        <v>59</v>
      </c>
      <c r="AK54" s="304" t="s">
        <v>60</v>
      </c>
      <c r="AL54" s="304" t="s">
        <v>59</v>
      </c>
      <c r="AM54" s="304" t="s">
        <v>59</v>
      </c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</row>
    <row r="55" spans="1:100" s="262" customFormat="1" ht="13.5" thickBot="1" x14ac:dyDescent="0.25">
      <c r="A55" s="152"/>
      <c r="B55" s="38" t="s">
        <v>32</v>
      </c>
      <c r="C55" s="268"/>
      <c r="D55" s="263"/>
      <c r="E55" s="147"/>
      <c r="F55" s="317"/>
      <c r="G55" s="317">
        <f>D55</f>
        <v>0</v>
      </c>
      <c r="H55" s="79"/>
      <c r="I55" s="323"/>
      <c r="J55" s="79"/>
      <c r="K55" s="323"/>
      <c r="L55" s="79"/>
      <c r="M55" s="79"/>
      <c r="N55" s="220"/>
      <c r="O55" s="99"/>
      <c r="P55" s="99"/>
      <c r="Q55" s="99"/>
      <c r="R55" s="152"/>
      <c r="S55" s="324">
        <f>IFERROR(D55/$D$46,0)</f>
        <v>0</v>
      </c>
      <c r="T55" s="152"/>
      <c r="U55" s="152"/>
      <c r="V55" s="303" t="s">
        <v>59</v>
      </c>
      <c r="W55" s="304" t="s">
        <v>59</v>
      </c>
      <c r="X55" s="304" t="s">
        <v>59</v>
      </c>
      <c r="Y55" s="304" t="s">
        <v>59</v>
      </c>
      <c r="Z55" s="304" t="s">
        <v>59</v>
      </c>
      <c r="AA55" s="304" t="s">
        <v>59</v>
      </c>
      <c r="AB55" s="304" t="s">
        <v>59</v>
      </c>
      <c r="AC55" s="304" t="s">
        <v>59</v>
      </c>
      <c r="AD55" s="304" t="s">
        <v>59</v>
      </c>
      <c r="AE55" s="304" t="s">
        <v>59</v>
      </c>
      <c r="AF55" s="304" t="s">
        <v>59</v>
      </c>
      <c r="AG55" s="304" t="s">
        <v>59</v>
      </c>
      <c r="AH55" s="304" t="s">
        <v>59</v>
      </c>
      <c r="AI55" s="304" t="s">
        <v>59</v>
      </c>
      <c r="AJ55" s="304" t="s">
        <v>59</v>
      </c>
      <c r="AK55" s="304" t="s">
        <v>59</v>
      </c>
      <c r="AL55" s="304" t="s">
        <v>59</v>
      </c>
      <c r="AM55" s="304" t="s">
        <v>59</v>
      </c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</row>
    <row r="56" spans="1:100" s="262" customFormat="1" ht="18" hidden="1" customHeight="1" thickBot="1" x14ac:dyDescent="0.25">
      <c r="A56" s="152"/>
      <c r="B56" s="257"/>
      <c r="C56" s="268"/>
      <c r="D56" s="264"/>
      <c r="E56" s="265"/>
      <c r="F56" s="264"/>
      <c r="G56" s="264"/>
      <c r="H56" s="264"/>
      <c r="I56" s="264"/>
      <c r="J56" s="264"/>
      <c r="K56" s="264"/>
      <c r="L56" s="264"/>
      <c r="M56" s="264"/>
      <c r="N56" s="276"/>
      <c r="O56" s="276"/>
      <c r="P56" s="276"/>
      <c r="Q56" s="276"/>
      <c r="R56" s="152"/>
      <c r="S56" s="39"/>
      <c r="T56" s="152"/>
      <c r="U56" s="152"/>
      <c r="V56" s="303" t="s">
        <v>59</v>
      </c>
      <c r="W56" s="304" t="s">
        <v>59</v>
      </c>
      <c r="X56" s="304" t="s">
        <v>59</v>
      </c>
      <c r="Y56" s="304" t="s">
        <v>59</v>
      </c>
      <c r="Z56" s="304" t="s">
        <v>59</v>
      </c>
      <c r="AA56" s="304" t="s">
        <v>59</v>
      </c>
      <c r="AB56" s="304" t="s">
        <v>59</v>
      </c>
      <c r="AC56" s="304" t="s">
        <v>59</v>
      </c>
      <c r="AD56" s="304" t="s">
        <v>59</v>
      </c>
      <c r="AE56" s="304" t="s">
        <v>59</v>
      </c>
      <c r="AF56" s="304" t="s">
        <v>59</v>
      </c>
      <c r="AG56" s="304" t="s">
        <v>59</v>
      </c>
      <c r="AH56" s="304" t="s">
        <v>59</v>
      </c>
      <c r="AI56" s="304" t="s">
        <v>59</v>
      </c>
      <c r="AJ56" s="304" t="s">
        <v>60</v>
      </c>
      <c r="AK56" s="304" t="s">
        <v>59</v>
      </c>
      <c r="AL56" s="304" t="s">
        <v>59</v>
      </c>
      <c r="AM56" s="304" t="s">
        <v>59</v>
      </c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</row>
    <row r="57" spans="1:100" s="262" customFormat="1" ht="18" hidden="1" customHeight="1" thickBot="1" x14ac:dyDescent="0.25">
      <c r="A57" s="152"/>
      <c r="B57" s="18" t="s">
        <v>95</v>
      </c>
      <c r="C57" s="268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395" t="s">
        <v>262</v>
      </c>
      <c r="O57" s="10"/>
      <c r="P57" s="10"/>
      <c r="Q57" s="10"/>
      <c r="R57" s="152"/>
      <c r="S57" s="148">
        <f t="shared" ref="S57:S63" si="5">IFERROR(D57/$D$46,0)</f>
        <v>0</v>
      </c>
      <c r="T57" s="152"/>
      <c r="U57" s="152"/>
      <c r="V57" s="303" t="s">
        <v>59</v>
      </c>
      <c r="W57" s="304" t="s">
        <v>59</v>
      </c>
      <c r="X57" s="304" t="s">
        <v>59</v>
      </c>
      <c r="Y57" s="304" t="s">
        <v>59</v>
      </c>
      <c r="Z57" s="304" t="s">
        <v>59</v>
      </c>
      <c r="AA57" s="304" t="s">
        <v>59</v>
      </c>
      <c r="AB57" s="304" t="s">
        <v>59</v>
      </c>
      <c r="AC57" s="304" t="s">
        <v>59</v>
      </c>
      <c r="AD57" s="304" t="s">
        <v>59</v>
      </c>
      <c r="AE57" s="304" t="s">
        <v>59</v>
      </c>
      <c r="AF57" s="304" t="s">
        <v>59</v>
      </c>
      <c r="AG57" s="304" t="s">
        <v>59</v>
      </c>
      <c r="AH57" s="304" t="s">
        <v>59</v>
      </c>
      <c r="AI57" s="304" t="s">
        <v>59</v>
      </c>
      <c r="AJ57" s="304" t="s">
        <v>60</v>
      </c>
      <c r="AK57" s="304" t="s">
        <v>59</v>
      </c>
      <c r="AL57" s="304" t="s">
        <v>59</v>
      </c>
      <c r="AM57" s="304" t="s">
        <v>59</v>
      </c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</row>
    <row r="58" spans="1:100" s="262" customFormat="1" ht="13.9" hidden="1" customHeight="1" x14ac:dyDescent="0.2">
      <c r="A58" s="152"/>
      <c r="B58" s="253" t="s">
        <v>52</v>
      </c>
      <c r="C58" s="268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318"/>
      <c r="J58" s="79"/>
      <c r="K58" s="318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319" t="s">
        <v>29</v>
      </c>
      <c r="O58" s="98"/>
      <c r="P58" s="98"/>
      <c r="Q58" s="98"/>
      <c r="R58" s="152"/>
      <c r="S58" s="320">
        <f t="shared" si="5"/>
        <v>0</v>
      </c>
      <c r="T58" s="152"/>
      <c r="U58" s="152"/>
      <c r="V58" s="303" t="s">
        <v>59</v>
      </c>
      <c r="W58" s="304" t="s">
        <v>59</v>
      </c>
      <c r="X58" s="304" t="s">
        <v>59</v>
      </c>
      <c r="Y58" s="304" t="s">
        <v>59</v>
      </c>
      <c r="Z58" s="304" t="s">
        <v>59</v>
      </c>
      <c r="AA58" s="304" t="s">
        <v>59</v>
      </c>
      <c r="AB58" s="304" t="s">
        <v>59</v>
      </c>
      <c r="AC58" s="304" t="s">
        <v>59</v>
      </c>
      <c r="AD58" s="304" t="s">
        <v>59</v>
      </c>
      <c r="AE58" s="304" t="s">
        <v>59</v>
      </c>
      <c r="AF58" s="304" t="s">
        <v>59</v>
      </c>
      <c r="AG58" s="304" t="s">
        <v>59</v>
      </c>
      <c r="AH58" s="304" t="s">
        <v>59</v>
      </c>
      <c r="AI58" s="304" t="s">
        <v>59</v>
      </c>
      <c r="AJ58" s="304" t="s">
        <v>60</v>
      </c>
      <c r="AK58" s="304" t="s">
        <v>59</v>
      </c>
      <c r="AL58" s="304" t="s">
        <v>59</v>
      </c>
      <c r="AM58" s="304" t="s">
        <v>59</v>
      </c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</row>
    <row r="59" spans="1:100" s="262" customFormat="1" ht="13.9" hidden="1" customHeight="1" x14ac:dyDescent="0.2">
      <c r="A59" s="152"/>
      <c r="B59" s="54" t="s">
        <v>112</v>
      </c>
      <c r="C59" s="268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21">
        <f>SUM('Beiblatt Personal'!N105,'Beiblatt Personal'!N107:N109,'Beiblatt Personal'!N112)</f>
        <v>0</v>
      </c>
      <c r="J59" s="79"/>
      <c r="K59" s="321">
        <f>SUM('Beiblatt Personal'!S105:S109,'Beiblatt Personal'!S112)</f>
        <v>0</v>
      </c>
      <c r="L59" s="79"/>
      <c r="M59" s="79"/>
      <c r="N59" s="57" t="s">
        <v>29</v>
      </c>
      <c r="O59" s="98"/>
      <c r="P59" s="98"/>
      <c r="Q59" s="98"/>
      <c r="R59" s="152"/>
      <c r="S59" s="322">
        <f t="shared" si="5"/>
        <v>0</v>
      </c>
      <c r="T59" s="152"/>
      <c r="U59" s="152"/>
      <c r="V59" s="303" t="s">
        <v>59</v>
      </c>
      <c r="W59" s="304" t="s">
        <v>59</v>
      </c>
      <c r="X59" s="304" t="s">
        <v>59</v>
      </c>
      <c r="Y59" s="304" t="s">
        <v>59</v>
      </c>
      <c r="Z59" s="304" t="s">
        <v>59</v>
      </c>
      <c r="AA59" s="304" t="s">
        <v>60</v>
      </c>
      <c r="AB59" s="304" t="s">
        <v>59</v>
      </c>
      <c r="AC59" s="304" t="s">
        <v>59</v>
      </c>
      <c r="AD59" s="304" t="s">
        <v>59</v>
      </c>
      <c r="AE59" s="304" t="s">
        <v>59</v>
      </c>
      <c r="AF59" s="304" t="s">
        <v>59</v>
      </c>
      <c r="AG59" s="304" t="s">
        <v>59</v>
      </c>
      <c r="AH59" s="304" t="s">
        <v>60</v>
      </c>
      <c r="AI59" s="304" t="s">
        <v>60</v>
      </c>
      <c r="AJ59" s="304" t="s">
        <v>60</v>
      </c>
      <c r="AK59" s="304" t="s">
        <v>60</v>
      </c>
      <c r="AL59" s="304" t="s">
        <v>60</v>
      </c>
      <c r="AM59" s="304" t="s">
        <v>60</v>
      </c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</row>
    <row r="60" spans="1:100" s="262" customFormat="1" ht="13.9" hidden="1" customHeight="1" x14ac:dyDescent="0.2">
      <c r="A60" s="152"/>
      <c r="B60" s="54" t="s">
        <v>33</v>
      </c>
      <c r="C60" s="268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21"/>
      <c r="J60" s="79"/>
      <c r="K60" s="321"/>
      <c r="L60" s="79"/>
      <c r="M60" s="79"/>
      <c r="N60" s="57" t="s">
        <v>29</v>
      </c>
      <c r="O60" s="98"/>
      <c r="P60" s="98"/>
      <c r="Q60" s="98"/>
      <c r="R60" s="152"/>
      <c r="S60" s="322">
        <f t="shared" si="5"/>
        <v>0</v>
      </c>
      <c r="T60" s="152"/>
      <c r="U60" s="152"/>
      <c r="V60" s="303" t="s">
        <v>59</v>
      </c>
      <c r="W60" s="304" t="s">
        <v>59</v>
      </c>
      <c r="X60" s="304" t="s">
        <v>59</v>
      </c>
      <c r="Y60" s="304" t="s">
        <v>59</v>
      </c>
      <c r="Z60" s="304" t="s">
        <v>59</v>
      </c>
      <c r="AA60" s="304" t="s">
        <v>59</v>
      </c>
      <c r="AB60" s="304" t="s">
        <v>59</v>
      </c>
      <c r="AC60" s="304" t="s">
        <v>59</v>
      </c>
      <c r="AD60" s="304" t="s">
        <v>59</v>
      </c>
      <c r="AE60" s="304" t="s">
        <v>59</v>
      </c>
      <c r="AF60" s="304" t="s">
        <v>59</v>
      </c>
      <c r="AG60" s="304" t="s">
        <v>59</v>
      </c>
      <c r="AH60" s="304" t="s">
        <v>59</v>
      </c>
      <c r="AI60" s="304" t="s">
        <v>59</v>
      </c>
      <c r="AJ60" s="304" t="s">
        <v>60</v>
      </c>
      <c r="AK60" s="304" t="s">
        <v>59</v>
      </c>
      <c r="AL60" s="304" t="s">
        <v>59</v>
      </c>
      <c r="AM60" s="304" t="s">
        <v>59</v>
      </c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</row>
    <row r="61" spans="1:100" s="262" customFormat="1" ht="13.9" hidden="1" customHeight="1" x14ac:dyDescent="0.2">
      <c r="A61" s="152"/>
      <c r="B61" s="54" t="s">
        <v>3</v>
      </c>
      <c r="C61" s="268"/>
      <c r="D61" s="81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21"/>
      <c r="J61" s="79"/>
      <c r="K61" s="321">
        <f>SUM('Beiblatt Personal'!S123:S124,'Beiblatt Personal'!S126)</f>
        <v>0</v>
      </c>
      <c r="L61" s="79"/>
      <c r="M61" s="79"/>
      <c r="N61" s="57" t="s">
        <v>29</v>
      </c>
      <c r="O61" s="98"/>
      <c r="P61" s="98"/>
      <c r="Q61" s="98"/>
      <c r="R61" s="152"/>
      <c r="S61" s="322">
        <f t="shared" si="5"/>
        <v>0</v>
      </c>
      <c r="T61" s="152"/>
      <c r="U61" s="152"/>
      <c r="V61" s="303" t="s">
        <v>59</v>
      </c>
      <c r="W61" s="304" t="s">
        <v>59</v>
      </c>
      <c r="X61" s="304" t="s">
        <v>59</v>
      </c>
      <c r="Y61" s="304" t="s">
        <v>59</v>
      </c>
      <c r="Z61" s="304" t="s">
        <v>59</v>
      </c>
      <c r="AA61" s="304" t="s">
        <v>59</v>
      </c>
      <c r="AB61" s="304" t="s">
        <v>59</v>
      </c>
      <c r="AC61" s="304" t="s">
        <v>59</v>
      </c>
      <c r="AD61" s="304" t="s">
        <v>59</v>
      </c>
      <c r="AE61" s="304" t="s">
        <v>59</v>
      </c>
      <c r="AF61" s="304" t="s">
        <v>59</v>
      </c>
      <c r="AG61" s="304" t="s">
        <v>59</v>
      </c>
      <c r="AH61" s="304" t="s">
        <v>59</v>
      </c>
      <c r="AI61" s="304" t="s">
        <v>60</v>
      </c>
      <c r="AJ61" s="304" t="s">
        <v>60</v>
      </c>
      <c r="AK61" s="304" t="s">
        <v>60</v>
      </c>
      <c r="AL61" s="304" t="s">
        <v>60</v>
      </c>
      <c r="AM61" s="304" t="s">
        <v>60</v>
      </c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</row>
    <row r="62" spans="1:100" s="262" customFormat="1" ht="13.9" hidden="1" customHeight="1" x14ac:dyDescent="0.2">
      <c r="A62" s="152"/>
      <c r="B62" s="55" t="s">
        <v>53</v>
      </c>
      <c r="C62" s="268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21"/>
      <c r="J62" s="79"/>
      <c r="K62" s="321"/>
      <c r="L62" s="79"/>
      <c r="M62" s="79"/>
      <c r="N62" s="57" t="s">
        <v>29</v>
      </c>
      <c r="O62" s="98"/>
      <c r="P62" s="98"/>
      <c r="Q62" s="98"/>
      <c r="R62" s="152"/>
      <c r="S62" s="322">
        <f t="shared" si="5"/>
        <v>0</v>
      </c>
      <c r="T62" s="152"/>
      <c r="U62" s="152"/>
      <c r="V62" s="303" t="s">
        <v>60</v>
      </c>
      <c r="W62" s="304" t="s">
        <v>60</v>
      </c>
      <c r="X62" s="304" t="s">
        <v>60</v>
      </c>
      <c r="Y62" s="304" t="s">
        <v>60</v>
      </c>
      <c r="Z62" s="304" t="s">
        <v>60</v>
      </c>
      <c r="AA62" s="304" t="s">
        <v>60</v>
      </c>
      <c r="AB62" s="304" t="s">
        <v>60</v>
      </c>
      <c r="AC62" s="304" t="s">
        <v>60</v>
      </c>
      <c r="AD62" s="304" t="s">
        <v>59</v>
      </c>
      <c r="AE62" s="304" t="s">
        <v>60</v>
      </c>
      <c r="AF62" s="304" t="s">
        <v>60</v>
      </c>
      <c r="AG62" s="304" t="s">
        <v>60</v>
      </c>
      <c r="AH62" s="304" t="s">
        <v>59</v>
      </c>
      <c r="AI62" s="304" t="s">
        <v>60</v>
      </c>
      <c r="AJ62" s="304" t="s">
        <v>60</v>
      </c>
      <c r="AK62" s="304" t="s">
        <v>60</v>
      </c>
      <c r="AL62" s="304" t="s">
        <v>60</v>
      </c>
      <c r="AM62" s="304" t="s">
        <v>60</v>
      </c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</row>
    <row r="63" spans="1:100" s="262" customFormat="1" ht="13.9" hidden="1" customHeight="1" thickBot="1" x14ac:dyDescent="0.25">
      <c r="A63" s="152"/>
      <c r="B63" s="157" t="s">
        <v>15</v>
      </c>
      <c r="C63" s="268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23"/>
      <c r="J63" s="79"/>
      <c r="K63" s="323">
        <f>SUM('Beiblatt Personal'!S136)</f>
        <v>0</v>
      </c>
      <c r="L63" s="79"/>
      <c r="M63" s="79"/>
      <c r="N63" s="325" t="s">
        <v>29</v>
      </c>
      <c r="O63" s="98"/>
      <c r="P63" s="98"/>
      <c r="Q63" s="98"/>
      <c r="R63" s="152"/>
      <c r="S63" s="324">
        <f t="shared" si="5"/>
        <v>0</v>
      </c>
      <c r="T63" s="152"/>
      <c r="U63" s="152"/>
      <c r="V63" s="303" t="s">
        <v>59</v>
      </c>
      <c r="W63" s="304" t="s">
        <v>59</v>
      </c>
      <c r="X63" s="304" t="s">
        <v>59</v>
      </c>
      <c r="Y63" s="304" t="s">
        <v>59</v>
      </c>
      <c r="Z63" s="304" t="s">
        <v>59</v>
      </c>
      <c r="AA63" s="304" t="s">
        <v>59</v>
      </c>
      <c r="AB63" s="304" t="s">
        <v>59</v>
      </c>
      <c r="AC63" s="304" t="s">
        <v>59</v>
      </c>
      <c r="AD63" s="304" t="s">
        <v>59</v>
      </c>
      <c r="AE63" s="304" t="s">
        <v>59</v>
      </c>
      <c r="AF63" s="304" t="s">
        <v>59</v>
      </c>
      <c r="AG63" s="304" t="s">
        <v>60</v>
      </c>
      <c r="AH63" s="304" t="s">
        <v>59</v>
      </c>
      <c r="AI63" s="304" t="s">
        <v>59</v>
      </c>
      <c r="AJ63" s="304" t="s">
        <v>60</v>
      </c>
      <c r="AK63" s="304" t="s">
        <v>60</v>
      </c>
      <c r="AL63" s="304" t="s">
        <v>59</v>
      </c>
      <c r="AM63" s="304" t="s">
        <v>59</v>
      </c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</row>
    <row r="64" spans="1:100" s="262" customFormat="1" ht="18" customHeight="1" thickBot="1" x14ac:dyDescent="0.25">
      <c r="A64" s="152"/>
      <c r="B64" s="257"/>
      <c r="C64" s="268"/>
      <c r="D64" s="264"/>
      <c r="E64" s="265"/>
      <c r="F64" s="264"/>
      <c r="G64" s="264"/>
      <c r="H64" s="264"/>
      <c r="I64" s="264"/>
      <c r="J64" s="264"/>
      <c r="K64" s="264"/>
      <c r="L64" s="264"/>
      <c r="M64" s="264"/>
      <c r="N64" s="276"/>
      <c r="O64" s="276"/>
      <c r="P64" s="276"/>
      <c r="Q64" s="276"/>
      <c r="R64" s="152"/>
      <c r="S64" s="39"/>
      <c r="T64" s="152"/>
      <c r="U64" s="152"/>
      <c r="V64" s="303" t="s">
        <v>59</v>
      </c>
      <c r="W64" s="304" t="s">
        <v>59</v>
      </c>
      <c r="X64" s="304" t="s">
        <v>59</v>
      </c>
      <c r="Y64" s="304" t="s">
        <v>59</v>
      </c>
      <c r="Z64" s="304" t="s">
        <v>59</v>
      </c>
      <c r="AA64" s="304" t="s">
        <v>59</v>
      </c>
      <c r="AB64" s="304" t="s">
        <v>59</v>
      </c>
      <c r="AC64" s="304" t="s">
        <v>59</v>
      </c>
      <c r="AD64" s="304" t="s">
        <v>59</v>
      </c>
      <c r="AE64" s="304" t="s">
        <v>59</v>
      </c>
      <c r="AF64" s="304" t="s">
        <v>59</v>
      </c>
      <c r="AG64" s="304" t="s">
        <v>59</v>
      </c>
      <c r="AH64" s="304" t="s">
        <v>60</v>
      </c>
      <c r="AI64" s="304" t="s">
        <v>59</v>
      </c>
      <c r="AJ64" s="304" t="s">
        <v>59</v>
      </c>
      <c r="AK64" s="304" t="s">
        <v>59</v>
      </c>
      <c r="AL64" s="304" t="s">
        <v>59</v>
      </c>
      <c r="AM64" s="304" t="s">
        <v>59</v>
      </c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</row>
    <row r="65" spans="1:100" s="262" customFormat="1" ht="18" customHeight="1" thickBot="1" x14ac:dyDescent="0.25">
      <c r="A65" s="152"/>
      <c r="B65" s="18" t="s">
        <v>91</v>
      </c>
      <c r="C65" s="268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8"/>
      <c r="K65" s="74">
        <f>SUM(K66:K70)</f>
        <v>0</v>
      </c>
      <c r="L65" s="50"/>
      <c r="M65" s="50"/>
      <c r="N65" s="395" t="s">
        <v>262</v>
      </c>
      <c r="O65" s="277"/>
      <c r="P65" s="277"/>
      <c r="Q65" s="277"/>
      <c r="R65" s="152"/>
      <c r="S65" s="148">
        <f t="shared" ref="S65:S70" si="8">IFERROR(D65/$D$46,0)</f>
        <v>0</v>
      </c>
      <c r="T65" s="152"/>
      <c r="U65" s="152"/>
      <c r="V65" s="303" t="s">
        <v>59</v>
      </c>
      <c r="W65" s="304" t="s">
        <v>59</v>
      </c>
      <c r="X65" s="304" t="s">
        <v>59</v>
      </c>
      <c r="Y65" s="304" t="s">
        <v>59</v>
      </c>
      <c r="Z65" s="304" t="s">
        <v>59</v>
      </c>
      <c r="AA65" s="304" t="s">
        <v>59</v>
      </c>
      <c r="AB65" s="304" t="s">
        <v>59</v>
      </c>
      <c r="AC65" s="304" t="s">
        <v>59</v>
      </c>
      <c r="AD65" s="304" t="s">
        <v>59</v>
      </c>
      <c r="AE65" s="304" t="s">
        <v>59</v>
      </c>
      <c r="AF65" s="304" t="s">
        <v>59</v>
      </c>
      <c r="AG65" s="304" t="s">
        <v>59</v>
      </c>
      <c r="AH65" s="304" t="s">
        <v>60</v>
      </c>
      <c r="AI65" s="304" t="s">
        <v>59</v>
      </c>
      <c r="AJ65" s="304" t="s">
        <v>59</v>
      </c>
      <c r="AK65" s="304" t="s">
        <v>59</v>
      </c>
      <c r="AL65" s="304" t="s">
        <v>59</v>
      </c>
      <c r="AM65" s="304" t="s">
        <v>59</v>
      </c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</row>
    <row r="66" spans="1:100" s="262" customFormat="1" ht="13.5" hidden="1" thickBot="1" x14ac:dyDescent="0.25">
      <c r="A66" s="152"/>
      <c r="B66" s="256" t="s">
        <v>26</v>
      </c>
      <c r="C66" s="268"/>
      <c r="D66" s="340"/>
      <c r="E66" s="147"/>
      <c r="F66" s="84">
        <f>D66</f>
        <v>0</v>
      </c>
      <c r="G66" s="84"/>
      <c r="H66" s="79"/>
      <c r="I66" s="79"/>
      <c r="J66" s="79"/>
      <c r="K66" s="340"/>
      <c r="L66" s="79"/>
      <c r="M66" s="79"/>
      <c r="N66" s="406"/>
      <c r="O66" s="99"/>
      <c r="P66" s="99"/>
      <c r="Q66" s="99"/>
      <c r="R66" s="152"/>
      <c r="S66" s="326">
        <f t="shared" si="8"/>
        <v>0</v>
      </c>
      <c r="T66" s="152"/>
      <c r="U66" s="152"/>
      <c r="V66" s="303" t="s">
        <v>59</v>
      </c>
      <c r="W66" s="304" t="s">
        <v>59</v>
      </c>
      <c r="X66" s="304" t="s">
        <v>59</v>
      </c>
      <c r="Y66" s="304" t="s">
        <v>59</v>
      </c>
      <c r="Z66" s="304" t="s">
        <v>59</v>
      </c>
      <c r="AA66" s="304" t="s">
        <v>59</v>
      </c>
      <c r="AB66" s="304" t="s">
        <v>59</v>
      </c>
      <c r="AC66" s="304" t="s">
        <v>59</v>
      </c>
      <c r="AD66" s="304" t="s">
        <v>60</v>
      </c>
      <c r="AE66" s="304" t="s">
        <v>59</v>
      </c>
      <c r="AF66" s="304" t="s">
        <v>59</v>
      </c>
      <c r="AG66" s="304" t="s">
        <v>59</v>
      </c>
      <c r="AH66" s="304" t="s">
        <v>60</v>
      </c>
      <c r="AI66" s="304" t="s">
        <v>59</v>
      </c>
      <c r="AJ66" s="304" t="s">
        <v>60</v>
      </c>
      <c r="AK66" s="304" t="s">
        <v>60</v>
      </c>
      <c r="AL66" s="304" t="s">
        <v>59</v>
      </c>
      <c r="AM66" s="304" t="s">
        <v>59</v>
      </c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</row>
    <row r="67" spans="1:100" s="262" customFormat="1" ht="13.5" thickBot="1" x14ac:dyDescent="0.25">
      <c r="A67" s="152"/>
      <c r="B67" s="404" t="s">
        <v>4</v>
      </c>
      <c r="C67" s="268"/>
      <c r="D67" s="263"/>
      <c r="E67" s="147"/>
      <c r="F67" s="314">
        <f t="shared" ref="F67:F70" si="9">D67</f>
        <v>0</v>
      </c>
      <c r="G67" s="314"/>
      <c r="H67" s="79"/>
      <c r="I67" s="341"/>
      <c r="J67" s="79"/>
      <c r="K67" s="348"/>
      <c r="L67" s="79"/>
      <c r="M67" s="79"/>
      <c r="N67" s="407"/>
      <c r="O67" s="99"/>
      <c r="P67" s="99"/>
      <c r="Q67" s="99"/>
      <c r="R67" s="152"/>
      <c r="S67" s="324">
        <f t="shared" si="8"/>
        <v>0</v>
      </c>
      <c r="T67" s="152"/>
      <c r="U67" s="152"/>
      <c r="V67" s="303" t="s">
        <v>59</v>
      </c>
      <c r="W67" s="304" t="s">
        <v>59</v>
      </c>
      <c r="X67" s="304" t="s">
        <v>59</v>
      </c>
      <c r="Y67" s="304" t="s">
        <v>59</v>
      </c>
      <c r="Z67" s="304" t="s">
        <v>59</v>
      </c>
      <c r="AA67" s="304" t="s">
        <v>59</v>
      </c>
      <c r="AB67" s="304" t="s">
        <v>59</v>
      </c>
      <c r="AC67" s="304" t="s">
        <v>59</v>
      </c>
      <c r="AD67" s="304" t="s">
        <v>60</v>
      </c>
      <c r="AE67" s="304" t="s">
        <v>59</v>
      </c>
      <c r="AF67" s="304" t="s">
        <v>59</v>
      </c>
      <c r="AG67" s="304" t="s">
        <v>59</v>
      </c>
      <c r="AH67" s="304" t="s">
        <v>60</v>
      </c>
      <c r="AI67" s="304" t="s">
        <v>59</v>
      </c>
      <c r="AJ67" s="304" t="s">
        <v>59</v>
      </c>
      <c r="AK67" s="304" t="s">
        <v>60</v>
      </c>
      <c r="AL67" s="304" t="s">
        <v>59</v>
      </c>
      <c r="AM67" s="304" t="s">
        <v>59</v>
      </c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</row>
    <row r="68" spans="1:100" s="262" customFormat="1" ht="12.75" hidden="1" x14ac:dyDescent="0.2">
      <c r="A68" s="152"/>
      <c r="B68" s="86" t="s">
        <v>106</v>
      </c>
      <c r="C68" s="268"/>
      <c r="D68" s="342"/>
      <c r="E68" s="147"/>
      <c r="F68" s="316">
        <f t="shared" si="9"/>
        <v>0</v>
      </c>
      <c r="G68" s="314"/>
      <c r="H68" s="79"/>
      <c r="I68" s="79"/>
      <c r="J68" s="79"/>
      <c r="K68" s="79"/>
      <c r="L68" s="79"/>
      <c r="M68" s="79"/>
      <c r="N68" s="343"/>
      <c r="O68" s="99"/>
      <c r="P68" s="99"/>
      <c r="Q68" s="99"/>
      <c r="R68" s="152"/>
      <c r="S68" s="326">
        <f t="shared" si="8"/>
        <v>0</v>
      </c>
      <c r="T68" s="152"/>
      <c r="U68" s="152"/>
      <c r="V68" s="303" t="s">
        <v>59</v>
      </c>
      <c r="W68" s="304" t="s">
        <v>60</v>
      </c>
      <c r="X68" s="304" t="s">
        <v>59</v>
      </c>
      <c r="Y68" s="304" t="s">
        <v>59</v>
      </c>
      <c r="Z68" s="304" t="s">
        <v>59</v>
      </c>
      <c r="AA68" s="304" t="s">
        <v>59</v>
      </c>
      <c r="AB68" s="304" t="s">
        <v>59</v>
      </c>
      <c r="AC68" s="304" t="s">
        <v>59</v>
      </c>
      <c r="AD68" s="304" t="s">
        <v>59</v>
      </c>
      <c r="AE68" s="304" t="s">
        <v>59</v>
      </c>
      <c r="AF68" s="304" t="s">
        <v>59</v>
      </c>
      <c r="AG68" s="304" t="s">
        <v>59</v>
      </c>
      <c r="AH68" s="304" t="s">
        <v>60</v>
      </c>
      <c r="AI68" s="304" t="s">
        <v>59</v>
      </c>
      <c r="AJ68" s="304" t="s">
        <v>60</v>
      </c>
      <c r="AK68" s="304" t="s">
        <v>59</v>
      </c>
      <c r="AL68" s="304" t="s">
        <v>59</v>
      </c>
      <c r="AM68" s="304" t="s">
        <v>59</v>
      </c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</row>
    <row r="69" spans="1:100" s="262" customFormat="1" ht="12.75" hidden="1" x14ac:dyDescent="0.2">
      <c r="A69" s="152"/>
      <c r="B69" s="54" t="s">
        <v>54</v>
      </c>
      <c r="C69" s="268"/>
      <c r="D69" s="333"/>
      <c r="E69" s="147"/>
      <c r="F69" s="316">
        <f t="shared" si="9"/>
        <v>0</v>
      </c>
      <c r="G69" s="314"/>
      <c r="H69" s="79"/>
      <c r="I69" s="79"/>
      <c r="J69" s="79"/>
      <c r="K69" s="79"/>
      <c r="L69" s="79"/>
      <c r="M69" s="79"/>
      <c r="N69" s="334"/>
      <c r="O69" s="99"/>
      <c r="P69" s="99"/>
      <c r="Q69" s="99"/>
      <c r="R69" s="152"/>
      <c r="S69" s="327">
        <f t="shared" si="8"/>
        <v>0</v>
      </c>
      <c r="T69" s="152"/>
      <c r="U69" s="152"/>
      <c r="V69" s="303" t="s">
        <v>59</v>
      </c>
      <c r="W69" s="304" t="s">
        <v>59</v>
      </c>
      <c r="X69" s="304" t="s">
        <v>59</v>
      </c>
      <c r="Y69" s="304" t="s">
        <v>59</v>
      </c>
      <c r="Z69" s="304" t="s">
        <v>59</v>
      </c>
      <c r="AA69" s="304" t="s">
        <v>60</v>
      </c>
      <c r="AB69" s="304" t="s">
        <v>59</v>
      </c>
      <c r="AC69" s="304" t="s">
        <v>59</v>
      </c>
      <c r="AD69" s="304" t="s">
        <v>60</v>
      </c>
      <c r="AE69" s="304" t="s">
        <v>59</v>
      </c>
      <c r="AF69" s="304" t="s">
        <v>59</v>
      </c>
      <c r="AG69" s="304" t="s">
        <v>60</v>
      </c>
      <c r="AH69" s="304" t="s">
        <v>60</v>
      </c>
      <c r="AI69" s="304" t="s">
        <v>59</v>
      </c>
      <c r="AJ69" s="304" t="s">
        <v>60</v>
      </c>
      <c r="AK69" s="304" t="s">
        <v>60</v>
      </c>
      <c r="AL69" s="304" t="s">
        <v>59</v>
      </c>
      <c r="AM69" s="304" t="s">
        <v>59</v>
      </c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</row>
    <row r="70" spans="1:100" s="262" customFormat="1" ht="13.5" hidden="1" thickBot="1" x14ac:dyDescent="0.25">
      <c r="A70" s="152"/>
      <c r="B70" s="38" t="s">
        <v>98</v>
      </c>
      <c r="C70" s="268"/>
      <c r="D70" s="338"/>
      <c r="E70" s="147"/>
      <c r="F70" s="317">
        <f t="shared" si="9"/>
        <v>0</v>
      </c>
      <c r="G70" s="317"/>
      <c r="H70" s="79"/>
      <c r="I70" s="79"/>
      <c r="J70" s="79"/>
      <c r="K70" s="341"/>
      <c r="L70" s="79"/>
      <c r="M70" s="79"/>
      <c r="N70" s="339"/>
      <c r="O70" s="99"/>
      <c r="P70" s="99"/>
      <c r="Q70" s="99"/>
      <c r="R70" s="152"/>
      <c r="S70" s="324">
        <f t="shared" si="8"/>
        <v>0</v>
      </c>
      <c r="T70" s="152"/>
      <c r="U70" s="152"/>
      <c r="V70" s="303" t="s">
        <v>59</v>
      </c>
      <c r="W70" s="304" t="s">
        <v>59</v>
      </c>
      <c r="X70" s="304" t="s">
        <v>59</v>
      </c>
      <c r="Y70" s="304" t="s">
        <v>59</v>
      </c>
      <c r="Z70" s="304" t="s">
        <v>59</v>
      </c>
      <c r="AA70" s="304" t="s">
        <v>59</v>
      </c>
      <c r="AB70" s="304" t="s">
        <v>59</v>
      </c>
      <c r="AC70" s="304" t="s">
        <v>59</v>
      </c>
      <c r="AD70" s="304" t="s">
        <v>59</v>
      </c>
      <c r="AE70" s="304" t="s">
        <v>59</v>
      </c>
      <c r="AF70" s="304" t="s">
        <v>59</v>
      </c>
      <c r="AG70" s="304" t="s">
        <v>59</v>
      </c>
      <c r="AH70" s="304" t="s">
        <v>60</v>
      </c>
      <c r="AI70" s="304" t="s">
        <v>59</v>
      </c>
      <c r="AJ70" s="304" t="s">
        <v>60</v>
      </c>
      <c r="AK70" s="304" t="s">
        <v>60</v>
      </c>
      <c r="AL70" s="304" t="s">
        <v>59</v>
      </c>
      <c r="AM70" s="304" t="s">
        <v>59</v>
      </c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</row>
    <row r="71" spans="1:100" s="262" customFormat="1" ht="18" customHeight="1" thickBot="1" x14ac:dyDescent="0.25">
      <c r="A71" s="152"/>
      <c r="B71" s="257"/>
      <c r="C71" s="268"/>
      <c r="D71" s="264"/>
      <c r="E71" s="265"/>
      <c r="F71" s="264"/>
      <c r="G71" s="264"/>
      <c r="H71" s="264"/>
      <c r="I71" s="264"/>
      <c r="J71" s="264"/>
      <c r="K71" s="264"/>
      <c r="L71" s="264"/>
      <c r="M71" s="264"/>
      <c r="N71" s="276"/>
      <c r="O71" s="276"/>
      <c r="P71" s="276"/>
      <c r="Q71" s="276"/>
      <c r="R71" s="152"/>
      <c r="S71" s="39"/>
      <c r="T71" s="152"/>
      <c r="U71" s="152"/>
      <c r="V71" s="303" t="s">
        <v>59</v>
      </c>
      <c r="W71" s="304" t="s">
        <v>59</v>
      </c>
      <c r="X71" s="304" t="s">
        <v>59</v>
      </c>
      <c r="Y71" s="304" t="s">
        <v>59</v>
      </c>
      <c r="Z71" s="304" t="s">
        <v>59</v>
      </c>
      <c r="AA71" s="304" t="s">
        <v>59</v>
      </c>
      <c r="AB71" s="304" t="s">
        <v>59</v>
      </c>
      <c r="AC71" s="304" t="s">
        <v>59</v>
      </c>
      <c r="AD71" s="304" t="s">
        <v>59</v>
      </c>
      <c r="AE71" s="304" t="s">
        <v>59</v>
      </c>
      <c r="AF71" s="304" t="s">
        <v>59</v>
      </c>
      <c r="AG71" s="304" t="s">
        <v>59</v>
      </c>
      <c r="AH71" s="304" t="s">
        <v>59</v>
      </c>
      <c r="AI71" s="304" t="s">
        <v>59</v>
      </c>
      <c r="AJ71" s="304" t="s">
        <v>59</v>
      </c>
      <c r="AK71" s="304" t="s">
        <v>59</v>
      </c>
      <c r="AL71" s="304" t="s">
        <v>59</v>
      </c>
      <c r="AM71" s="304" t="s">
        <v>59</v>
      </c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</row>
    <row r="72" spans="1:100" s="262" customFormat="1" ht="15.6" customHeight="1" thickBot="1" x14ac:dyDescent="0.25">
      <c r="A72" s="152"/>
      <c r="B72" s="18" t="s">
        <v>5</v>
      </c>
      <c r="C72" s="268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58"/>
      <c r="K72" s="43">
        <f>SUM(K73:K79)</f>
        <v>0</v>
      </c>
      <c r="L72" s="50"/>
      <c r="M72" s="50"/>
      <c r="N72" s="395" t="s">
        <v>262</v>
      </c>
      <c r="O72" s="277"/>
      <c r="P72" s="277"/>
      <c r="Q72" s="277"/>
      <c r="R72" s="152"/>
      <c r="S72" s="148">
        <f t="shared" ref="S72:S79" si="10">IFERROR(D72/$D$46,0)</f>
        <v>0</v>
      </c>
      <c r="T72" s="152"/>
      <c r="U72" s="152"/>
      <c r="V72" s="303" t="s">
        <v>59</v>
      </c>
      <c r="W72" s="304" t="s">
        <v>59</v>
      </c>
      <c r="X72" s="304" t="s">
        <v>59</v>
      </c>
      <c r="Y72" s="304" t="s">
        <v>59</v>
      </c>
      <c r="Z72" s="304" t="s">
        <v>59</v>
      </c>
      <c r="AA72" s="304" t="s">
        <v>59</v>
      </c>
      <c r="AB72" s="304" t="s">
        <v>59</v>
      </c>
      <c r="AC72" s="304" t="s">
        <v>59</v>
      </c>
      <c r="AD72" s="304" t="s">
        <v>60</v>
      </c>
      <c r="AE72" s="304" t="s">
        <v>59</v>
      </c>
      <c r="AF72" s="304" t="s">
        <v>59</v>
      </c>
      <c r="AG72" s="304" t="s">
        <v>59</v>
      </c>
      <c r="AH72" s="304" t="s">
        <v>59</v>
      </c>
      <c r="AI72" s="304" t="s">
        <v>59</v>
      </c>
      <c r="AJ72" s="304" t="s">
        <v>59</v>
      </c>
      <c r="AK72" s="304" t="s">
        <v>59</v>
      </c>
      <c r="AL72" s="304" t="s">
        <v>59</v>
      </c>
      <c r="AM72" s="304" t="s">
        <v>59</v>
      </c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</row>
    <row r="73" spans="1:100" s="262" customFormat="1" ht="13.5" hidden="1" thickBot="1" x14ac:dyDescent="0.25">
      <c r="A73" s="152"/>
      <c r="B73" s="253" t="s">
        <v>130</v>
      </c>
      <c r="C73" s="268"/>
      <c r="D73" s="340"/>
      <c r="E73" s="147"/>
      <c r="F73" s="87">
        <f>D73</f>
        <v>0</v>
      </c>
      <c r="G73" s="84"/>
      <c r="H73" s="79"/>
      <c r="I73" s="341"/>
      <c r="J73" s="79"/>
      <c r="K73" s="341"/>
      <c r="L73" s="79"/>
      <c r="M73" s="79"/>
      <c r="N73" s="337"/>
      <c r="O73" s="99"/>
      <c r="P73" s="99"/>
      <c r="Q73" s="99"/>
      <c r="R73" s="152"/>
      <c r="S73" s="326">
        <f t="shared" si="10"/>
        <v>0</v>
      </c>
      <c r="T73" s="152"/>
      <c r="U73" s="152"/>
      <c r="V73" s="303" t="s">
        <v>59</v>
      </c>
      <c r="W73" s="304" t="s">
        <v>59</v>
      </c>
      <c r="X73" s="304" t="s">
        <v>59</v>
      </c>
      <c r="Y73" s="304" t="s">
        <v>59</v>
      </c>
      <c r="Z73" s="304" t="s">
        <v>59</v>
      </c>
      <c r="AA73" s="304" t="s">
        <v>59</v>
      </c>
      <c r="AB73" s="304" t="s">
        <v>59</v>
      </c>
      <c r="AC73" s="304" t="s">
        <v>59</v>
      </c>
      <c r="AD73" s="304" t="s">
        <v>60</v>
      </c>
      <c r="AE73" s="304" t="s">
        <v>59</v>
      </c>
      <c r="AF73" s="304" t="s">
        <v>59</v>
      </c>
      <c r="AG73" s="304" t="s">
        <v>59</v>
      </c>
      <c r="AH73" s="304" t="s">
        <v>60</v>
      </c>
      <c r="AI73" s="304" t="s">
        <v>59</v>
      </c>
      <c r="AJ73" s="304" t="s">
        <v>60</v>
      </c>
      <c r="AK73" s="304" t="s">
        <v>60</v>
      </c>
      <c r="AL73" s="304" t="s">
        <v>59</v>
      </c>
      <c r="AM73" s="304" t="s">
        <v>59</v>
      </c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</row>
    <row r="74" spans="1:100" s="262" customFormat="1" ht="12.75" hidden="1" x14ac:dyDescent="0.2">
      <c r="A74" s="152"/>
      <c r="B74" s="86" t="s">
        <v>6</v>
      </c>
      <c r="C74" s="268"/>
      <c r="D74" s="342"/>
      <c r="E74" s="147"/>
      <c r="F74" s="82"/>
      <c r="G74" s="81">
        <f>D74</f>
        <v>0</v>
      </c>
      <c r="H74" s="79"/>
      <c r="I74" s="79"/>
      <c r="J74" s="79"/>
      <c r="K74" s="79"/>
      <c r="L74" s="79"/>
      <c r="M74" s="79"/>
      <c r="N74" s="343"/>
      <c r="O74" s="99"/>
      <c r="P74" s="99"/>
      <c r="Q74" s="99"/>
      <c r="R74" s="152"/>
      <c r="S74" s="322">
        <f t="shared" si="10"/>
        <v>0</v>
      </c>
      <c r="T74" s="152"/>
      <c r="U74" s="152"/>
      <c r="V74" s="303" t="s">
        <v>59</v>
      </c>
      <c r="W74" s="304" t="s">
        <v>59</v>
      </c>
      <c r="X74" s="304" t="s">
        <v>59</v>
      </c>
      <c r="Y74" s="304" t="s">
        <v>59</v>
      </c>
      <c r="Z74" s="304" t="s">
        <v>59</v>
      </c>
      <c r="AA74" s="304" t="s">
        <v>59</v>
      </c>
      <c r="AB74" s="304" t="s">
        <v>59</v>
      </c>
      <c r="AC74" s="304" t="s">
        <v>59</v>
      </c>
      <c r="AD74" s="304" t="s">
        <v>60</v>
      </c>
      <c r="AE74" s="304" t="s">
        <v>59</v>
      </c>
      <c r="AF74" s="304" t="s">
        <v>59</v>
      </c>
      <c r="AG74" s="304" t="s">
        <v>59</v>
      </c>
      <c r="AH74" s="304" t="s">
        <v>60</v>
      </c>
      <c r="AI74" s="304" t="s">
        <v>59</v>
      </c>
      <c r="AJ74" s="304" t="s">
        <v>60</v>
      </c>
      <c r="AK74" s="304" t="s">
        <v>60</v>
      </c>
      <c r="AL74" s="304" t="s">
        <v>59</v>
      </c>
      <c r="AM74" s="304" t="s">
        <v>59</v>
      </c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</row>
    <row r="75" spans="1:100" s="262" customFormat="1" ht="12.75" hidden="1" x14ac:dyDescent="0.2">
      <c r="A75" s="152"/>
      <c r="B75" s="86" t="s">
        <v>55</v>
      </c>
      <c r="C75" s="268"/>
      <c r="D75" s="342"/>
      <c r="E75" s="147"/>
      <c r="F75" s="82">
        <f>D75</f>
        <v>0</v>
      </c>
      <c r="G75" s="81"/>
      <c r="H75" s="79"/>
      <c r="I75" s="79"/>
      <c r="J75" s="79"/>
      <c r="K75" s="79"/>
      <c r="L75" s="79"/>
      <c r="M75" s="79"/>
      <c r="N75" s="334"/>
      <c r="O75" s="99"/>
      <c r="P75" s="99"/>
      <c r="Q75" s="99"/>
      <c r="R75" s="152"/>
      <c r="S75" s="322">
        <f t="shared" si="10"/>
        <v>0</v>
      </c>
      <c r="T75" s="152"/>
      <c r="U75" s="152"/>
      <c r="V75" s="303" t="s">
        <v>59</v>
      </c>
      <c r="W75" s="304" t="s">
        <v>59</v>
      </c>
      <c r="X75" s="304" t="s">
        <v>59</v>
      </c>
      <c r="Y75" s="304" t="s">
        <v>59</v>
      </c>
      <c r="Z75" s="304" t="s">
        <v>59</v>
      </c>
      <c r="AA75" s="304" t="s">
        <v>59</v>
      </c>
      <c r="AB75" s="304" t="s">
        <v>59</v>
      </c>
      <c r="AC75" s="304" t="s">
        <v>59</v>
      </c>
      <c r="AD75" s="304" t="s">
        <v>60</v>
      </c>
      <c r="AE75" s="304" t="s">
        <v>59</v>
      </c>
      <c r="AF75" s="304" t="s">
        <v>59</v>
      </c>
      <c r="AG75" s="304" t="s">
        <v>60</v>
      </c>
      <c r="AH75" s="304" t="s">
        <v>60</v>
      </c>
      <c r="AI75" s="304" t="s">
        <v>59</v>
      </c>
      <c r="AJ75" s="304" t="s">
        <v>60</v>
      </c>
      <c r="AK75" s="304" t="s">
        <v>60</v>
      </c>
      <c r="AL75" s="304" t="s">
        <v>59</v>
      </c>
      <c r="AM75" s="304" t="s">
        <v>59</v>
      </c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</row>
    <row r="76" spans="1:100" s="262" customFormat="1" ht="12.75" hidden="1" x14ac:dyDescent="0.2">
      <c r="A76" s="152"/>
      <c r="B76" s="55" t="s">
        <v>225</v>
      </c>
      <c r="C76" s="268"/>
      <c r="D76" s="333"/>
      <c r="E76" s="147"/>
      <c r="F76" s="313"/>
      <c r="G76" s="314">
        <f>D76</f>
        <v>0</v>
      </c>
      <c r="H76" s="79"/>
      <c r="I76" s="79"/>
      <c r="J76" s="79"/>
      <c r="K76" s="79"/>
      <c r="L76" s="79"/>
      <c r="M76" s="79"/>
      <c r="N76" s="334"/>
      <c r="O76" s="99"/>
      <c r="P76" s="99"/>
      <c r="Q76" s="99"/>
      <c r="R76" s="152"/>
      <c r="S76" s="322">
        <f t="shared" si="10"/>
        <v>0</v>
      </c>
      <c r="T76" s="152"/>
      <c r="U76" s="152"/>
      <c r="V76" s="303" t="s">
        <v>60</v>
      </c>
      <c r="W76" s="304" t="s">
        <v>60</v>
      </c>
      <c r="X76" s="304" t="s">
        <v>60</v>
      </c>
      <c r="Y76" s="304" t="s">
        <v>60</v>
      </c>
      <c r="Z76" s="304" t="s">
        <v>60</v>
      </c>
      <c r="AA76" s="304" t="s">
        <v>60</v>
      </c>
      <c r="AB76" s="304" t="s">
        <v>60</v>
      </c>
      <c r="AC76" s="304" t="s">
        <v>60</v>
      </c>
      <c r="AD76" s="304" t="s">
        <v>60</v>
      </c>
      <c r="AE76" s="304" t="s">
        <v>59</v>
      </c>
      <c r="AF76" s="304" t="s">
        <v>60</v>
      </c>
      <c r="AG76" s="304" t="s">
        <v>60</v>
      </c>
      <c r="AH76" s="304" t="s">
        <v>60</v>
      </c>
      <c r="AI76" s="304" t="s">
        <v>60</v>
      </c>
      <c r="AJ76" s="304" t="s">
        <v>60</v>
      </c>
      <c r="AK76" s="304" t="s">
        <v>60</v>
      </c>
      <c r="AL76" s="304" t="s">
        <v>60</v>
      </c>
      <c r="AM76" s="304" t="s">
        <v>60</v>
      </c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</row>
    <row r="77" spans="1:100" s="262" customFormat="1" ht="12.75" hidden="1" x14ac:dyDescent="0.2">
      <c r="A77" s="152"/>
      <c r="B77" s="54" t="s">
        <v>26</v>
      </c>
      <c r="C77" s="268"/>
      <c r="D77" s="333"/>
      <c r="E77" s="147"/>
      <c r="F77" s="313">
        <f>D77</f>
        <v>0</v>
      </c>
      <c r="G77" s="314"/>
      <c r="H77" s="79"/>
      <c r="I77" s="79"/>
      <c r="J77" s="79"/>
      <c r="K77" s="344"/>
      <c r="L77" s="79"/>
      <c r="M77" s="79"/>
      <c r="N77" s="334"/>
      <c r="O77" s="99"/>
      <c r="P77" s="99"/>
      <c r="Q77" s="99"/>
      <c r="R77" s="152"/>
      <c r="S77" s="322">
        <f t="shared" si="10"/>
        <v>0</v>
      </c>
      <c r="T77" s="152"/>
      <c r="U77" s="152"/>
      <c r="V77" s="303" t="s">
        <v>59</v>
      </c>
      <c r="W77" s="304" t="s">
        <v>59</v>
      </c>
      <c r="X77" s="304" t="s">
        <v>60</v>
      </c>
      <c r="Y77" s="304" t="s">
        <v>60</v>
      </c>
      <c r="Z77" s="304" t="s">
        <v>59</v>
      </c>
      <c r="AA77" s="304" t="s">
        <v>59</v>
      </c>
      <c r="AB77" s="304" t="s">
        <v>59</v>
      </c>
      <c r="AC77" s="304" t="s">
        <v>59</v>
      </c>
      <c r="AD77" s="304" t="s">
        <v>60</v>
      </c>
      <c r="AE77" s="304" t="s">
        <v>59</v>
      </c>
      <c r="AF77" s="304" t="s">
        <v>59</v>
      </c>
      <c r="AG77" s="304" t="s">
        <v>59</v>
      </c>
      <c r="AH77" s="304" t="s">
        <v>60</v>
      </c>
      <c r="AI77" s="304" t="s">
        <v>59</v>
      </c>
      <c r="AJ77" s="304" t="s">
        <v>60</v>
      </c>
      <c r="AK77" s="304" t="s">
        <v>60</v>
      </c>
      <c r="AL77" s="304" t="s">
        <v>59</v>
      </c>
      <c r="AM77" s="304" t="s">
        <v>59</v>
      </c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</row>
    <row r="78" spans="1:100" s="262" customFormat="1" ht="12.75" hidden="1" x14ac:dyDescent="0.2">
      <c r="A78" s="152"/>
      <c r="B78" s="55" t="s">
        <v>42</v>
      </c>
      <c r="C78" s="268"/>
      <c r="D78" s="335"/>
      <c r="E78" s="147"/>
      <c r="F78" s="315"/>
      <c r="G78" s="316">
        <f>D78</f>
        <v>0</v>
      </c>
      <c r="H78" s="79"/>
      <c r="I78" s="79"/>
      <c r="J78" s="79"/>
      <c r="K78" s="345"/>
      <c r="L78" s="79"/>
      <c r="M78" s="79"/>
      <c r="N78" s="336"/>
      <c r="O78" s="99"/>
      <c r="P78" s="99"/>
      <c r="Q78" s="99"/>
      <c r="R78" s="152"/>
      <c r="S78" s="322">
        <f t="shared" si="10"/>
        <v>0</v>
      </c>
      <c r="T78" s="152"/>
      <c r="U78" s="152"/>
      <c r="V78" s="303" t="s">
        <v>60</v>
      </c>
      <c r="W78" s="304" t="s">
        <v>59</v>
      </c>
      <c r="X78" s="304" t="s">
        <v>60</v>
      </c>
      <c r="Y78" s="304" t="s">
        <v>60</v>
      </c>
      <c r="Z78" s="304" t="s">
        <v>60</v>
      </c>
      <c r="AA78" s="304" t="s">
        <v>60</v>
      </c>
      <c r="AB78" s="304" t="s">
        <v>60</v>
      </c>
      <c r="AC78" s="304" t="s">
        <v>60</v>
      </c>
      <c r="AD78" s="304" t="s">
        <v>60</v>
      </c>
      <c r="AE78" s="304" t="s">
        <v>59</v>
      </c>
      <c r="AF78" s="304" t="s">
        <v>59</v>
      </c>
      <c r="AG78" s="304" t="s">
        <v>60</v>
      </c>
      <c r="AH78" s="304" t="s">
        <v>60</v>
      </c>
      <c r="AI78" s="304" t="s">
        <v>59</v>
      </c>
      <c r="AJ78" s="304" t="s">
        <v>60</v>
      </c>
      <c r="AK78" s="304" t="s">
        <v>60</v>
      </c>
      <c r="AL78" s="304" t="s">
        <v>59</v>
      </c>
      <c r="AM78" s="304" t="s">
        <v>59</v>
      </c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</row>
    <row r="79" spans="1:100" s="262" customFormat="1" ht="13.5" thickBot="1" x14ac:dyDescent="0.25">
      <c r="A79" s="152"/>
      <c r="B79" s="404" t="s">
        <v>138</v>
      </c>
      <c r="C79" s="268"/>
      <c r="D79" s="263"/>
      <c r="E79" s="147"/>
      <c r="F79" s="328"/>
      <c r="G79" s="317">
        <f t="shared" ref="G79" si="11">D79</f>
        <v>0</v>
      </c>
      <c r="H79" s="79"/>
      <c r="I79" s="79"/>
      <c r="J79" s="79"/>
      <c r="K79" s="349"/>
      <c r="L79" s="79"/>
      <c r="M79" s="79"/>
      <c r="N79" s="407"/>
      <c r="O79" s="99"/>
      <c r="P79" s="99"/>
      <c r="Q79" s="99"/>
      <c r="R79" s="152"/>
      <c r="S79" s="324">
        <f t="shared" si="10"/>
        <v>0</v>
      </c>
      <c r="T79" s="152"/>
      <c r="U79" s="152"/>
      <c r="V79" s="303" t="s">
        <v>59</v>
      </c>
      <c r="W79" s="304" t="s">
        <v>59</v>
      </c>
      <c r="X79" s="304" t="s">
        <v>59</v>
      </c>
      <c r="Y79" s="304" t="s">
        <v>59</v>
      </c>
      <c r="Z79" s="304" t="s">
        <v>59</v>
      </c>
      <c r="AA79" s="304" t="s">
        <v>59</v>
      </c>
      <c r="AB79" s="304" t="s">
        <v>59</v>
      </c>
      <c r="AC79" s="304" t="s">
        <v>59</v>
      </c>
      <c r="AD79" s="304" t="s">
        <v>60</v>
      </c>
      <c r="AE79" s="304" t="s">
        <v>59</v>
      </c>
      <c r="AF79" s="304" t="s">
        <v>59</v>
      </c>
      <c r="AG79" s="304" t="s">
        <v>59</v>
      </c>
      <c r="AH79" s="304" t="s">
        <v>59</v>
      </c>
      <c r="AI79" s="304" t="s">
        <v>59</v>
      </c>
      <c r="AJ79" s="304" t="s">
        <v>59</v>
      </c>
      <c r="AK79" s="304" t="s">
        <v>59</v>
      </c>
      <c r="AL79" s="304" t="s">
        <v>59</v>
      </c>
      <c r="AM79" s="304" t="s">
        <v>59</v>
      </c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</row>
    <row r="80" spans="1:100" s="262" customFormat="1" ht="18" customHeight="1" thickBot="1" x14ac:dyDescent="0.25">
      <c r="A80" s="152"/>
      <c r="B80" s="257"/>
      <c r="C80" s="268"/>
      <c r="D80" s="264"/>
      <c r="E80" s="265"/>
      <c r="F80" s="264"/>
      <c r="G80" s="264"/>
      <c r="H80" s="264"/>
      <c r="I80" s="264"/>
      <c r="J80" s="264"/>
      <c r="K80" s="264"/>
      <c r="L80" s="264"/>
      <c r="M80" s="264"/>
      <c r="N80" s="276"/>
      <c r="O80" s="276"/>
      <c r="P80" s="276"/>
      <c r="Q80" s="276"/>
      <c r="R80" s="152"/>
      <c r="S80" s="39"/>
      <c r="T80" s="152"/>
      <c r="U80" s="152"/>
      <c r="V80" s="303" t="s">
        <v>59</v>
      </c>
      <c r="W80" s="304" t="s">
        <v>59</v>
      </c>
      <c r="X80" s="304" t="s">
        <v>59</v>
      </c>
      <c r="Y80" s="304" t="s">
        <v>59</v>
      </c>
      <c r="Z80" s="304" t="s">
        <v>59</v>
      </c>
      <c r="AA80" s="304" t="s">
        <v>59</v>
      </c>
      <c r="AB80" s="304" t="s">
        <v>59</v>
      </c>
      <c r="AC80" s="304" t="s">
        <v>59</v>
      </c>
      <c r="AD80" s="304" t="s">
        <v>60</v>
      </c>
      <c r="AE80" s="304" t="s">
        <v>59</v>
      </c>
      <c r="AF80" s="304" t="s">
        <v>59</v>
      </c>
      <c r="AG80" s="304" t="s">
        <v>59</v>
      </c>
      <c r="AH80" s="304" t="s">
        <v>59</v>
      </c>
      <c r="AI80" s="304" t="s">
        <v>59</v>
      </c>
      <c r="AJ80" s="304" t="s">
        <v>59</v>
      </c>
      <c r="AK80" s="304" t="s">
        <v>59</v>
      </c>
      <c r="AL80" s="304" t="s">
        <v>59</v>
      </c>
      <c r="AM80" s="304" t="s">
        <v>59</v>
      </c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</row>
    <row r="81" spans="1:100" s="262" customFormat="1" ht="18" customHeight="1" thickBot="1" x14ac:dyDescent="0.25">
      <c r="A81" s="152"/>
      <c r="B81" s="18" t="s">
        <v>17</v>
      </c>
      <c r="C81" s="268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395" t="s">
        <v>262</v>
      </c>
      <c r="O81" s="277"/>
      <c r="P81" s="277"/>
      <c r="Q81" s="277"/>
      <c r="R81" s="152"/>
      <c r="S81" s="148">
        <f t="shared" ref="S81:S95" si="12">IFERROR(D81/$D$46,0)</f>
        <v>0</v>
      </c>
      <c r="T81" s="152"/>
      <c r="U81" s="152"/>
      <c r="V81" s="303" t="s">
        <v>59</v>
      </c>
      <c r="W81" s="304" t="s">
        <v>59</v>
      </c>
      <c r="X81" s="304" t="s">
        <v>59</v>
      </c>
      <c r="Y81" s="304" t="s">
        <v>59</v>
      </c>
      <c r="Z81" s="304" t="s">
        <v>59</v>
      </c>
      <c r="AA81" s="304" t="s">
        <v>59</v>
      </c>
      <c r="AB81" s="304" t="s">
        <v>59</v>
      </c>
      <c r="AC81" s="304" t="s">
        <v>59</v>
      </c>
      <c r="AD81" s="304" t="s">
        <v>59</v>
      </c>
      <c r="AE81" s="304" t="s">
        <v>59</v>
      </c>
      <c r="AF81" s="304" t="s">
        <v>59</v>
      </c>
      <c r="AG81" s="304" t="s">
        <v>59</v>
      </c>
      <c r="AH81" s="304" t="s">
        <v>59</v>
      </c>
      <c r="AI81" s="304" t="s">
        <v>59</v>
      </c>
      <c r="AJ81" s="304" t="s">
        <v>59</v>
      </c>
      <c r="AK81" s="304" t="s">
        <v>59</v>
      </c>
      <c r="AL81" s="304" t="s">
        <v>59</v>
      </c>
      <c r="AM81" s="304" t="s">
        <v>59</v>
      </c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</row>
    <row r="82" spans="1:100" s="262" customFormat="1" ht="13.5" hidden="1" thickBot="1" x14ac:dyDescent="0.25">
      <c r="A82" s="152"/>
      <c r="B82" s="253" t="s">
        <v>133</v>
      </c>
      <c r="C82" s="268"/>
      <c r="D82" s="340"/>
      <c r="E82" s="147"/>
      <c r="F82" s="87"/>
      <c r="G82" s="84">
        <f>D82</f>
        <v>0</v>
      </c>
      <c r="H82" s="79"/>
      <c r="I82" s="79"/>
      <c r="J82" s="79"/>
      <c r="K82" s="79"/>
      <c r="L82" s="79"/>
      <c r="M82" s="79"/>
      <c r="N82" s="337"/>
      <c r="O82" s="99"/>
      <c r="P82" s="346"/>
      <c r="Q82" s="329" t="s">
        <v>105</v>
      </c>
      <c r="R82" s="152"/>
      <c r="S82" s="326">
        <f t="shared" si="12"/>
        <v>0</v>
      </c>
      <c r="T82" s="152"/>
      <c r="U82" s="152"/>
      <c r="V82" s="303" t="s">
        <v>59</v>
      </c>
      <c r="W82" s="304" t="s">
        <v>59</v>
      </c>
      <c r="X82" s="304" t="s">
        <v>59</v>
      </c>
      <c r="Y82" s="304" t="s">
        <v>59</v>
      </c>
      <c r="Z82" s="304" t="s">
        <v>59</v>
      </c>
      <c r="AA82" s="304" t="s">
        <v>59</v>
      </c>
      <c r="AB82" s="304" t="s">
        <v>59</v>
      </c>
      <c r="AC82" s="304" t="s">
        <v>59</v>
      </c>
      <c r="AD82" s="304" t="s">
        <v>59</v>
      </c>
      <c r="AE82" s="304" t="s">
        <v>59</v>
      </c>
      <c r="AF82" s="304" t="s">
        <v>59</v>
      </c>
      <c r="AG82" s="330" t="s">
        <v>59</v>
      </c>
      <c r="AH82" s="304" t="s">
        <v>60</v>
      </c>
      <c r="AI82" s="304" t="s">
        <v>59</v>
      </c>
      <c r="AJ82" s="304" t="s">
        <v>60</v>
      </c>
      <c r="AK82" s="304" t="s">
        <v>60</v>
      </c>
      <c r="AL82" s="304" t="s">
        <v>59</v>
      </c>
      <c r="AM82" s="304" t="s">
        <v>59</v>
      </c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</row>
    <row r="83" spans="1:100" s="262" customFormat="1" ht="13.5" hidden="1" thickBot="1" x14ac:dyDescent="0.25">
      <c r="A83" s="152"/>
      <c r="B83" s="55" t="s">
        <v>113</v>
      </c>
      <c r="C83" s="268"/>
      <c r="D83" s="333"/>
      <c r="E83" s="147"/>
      <c r="F83" s="313"/>
      <c r="G83" s="314">
        <f t="shared" ref="G83:G95" si="13">D83</f>
        <v>0</v>
      </c>
      <c r="H83" s="79"/>
      <c r="I83" s="79"/>
      <c r="J83" s="79"/>
      <c r="K83" s="79"/>
      <c r="L83" s="79"/>
      <c r="M83" s="79"/>
      <c r="N83" s="347"/>
      <c r="O83" s="99"/>
      <c r="P83" s="99"/>
      <c r="Q83" s="99"/>
      <c r="R83" s="152"/>
      <c r="S83" s="322">
        <f t="shared" si="12"/>
        <v>0</v>
      </c>
      <c r="T83" s="152"/>
      <c r="U83" s="152"/>
      <c r="V83" s="303" t="s">
        <v>59</v>
      </c>
      <c r="W83" s="304" t="s">
        <v>59</v>
      </c>
      <c r="X83" s="304" t="s">
        <v>59</v>
      </c>
      <c r="Y83" s="304" t="s">
        <v>59</v>
      </c>
      <c r="Z83" s="304" t="s">
        <v>59</v>
      </c>
      <c r="AA83" s="304" t="s">
        <v>59</v>
      </c>
      <c r="AB83" s="304" t="s">
        <v>59</v>
      </c>
      <c r="AC83" s="304" t="s">
        <v>59</v>
      </c>
      <c r="AD83" s="304" t="s">
        <v>59</v>
      </c>
      <c r="AE83" s="304" t="s">
        <v>59</v>
      </c>
      <c r="AF83" s="304" t="s">
        <v>59</v>
      </c>
      <c r="AG83" s="304" t="s">
        <v>59</v>
      </c>
      <c r="AH83" s="304" t="s">
        <v>60</v>
      </c>
      <c r="AI83" s="304" t="s">
        <v>59</v>
      </c>
      <c r="AJ83" s="304" t="s">
        <v>60</v>
      </c>
      <c r="AK83" s="304" t="s">
        <v>60</v>
      </c>
      <c r="AL83" s="304" t="s">
        <v>59</v>
      </c>
      <c r="AM83" s="304" t="s">
        <v>59</v>
      </c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</row>
    <row r="84" spans="1:100" s="262" customFormat="1" ht="13.5" thickBot="1" x14ac:dyDescent="0.25">
      <c r="A84" s="152"/>
      <c r="B84" s="253" t="s">
        <v>131</v>
      </c>
      <c r="C84" s="268"/>
      <c r="D84" s="153"/>
      <c r="E84" s="147"/>
      <c r="F84" s="313"/>
      <c r="G84" s="314">
        <f t="shared" si="13"/>
        <v>0</v>
      </c>
      <c r="H84" s="79"/>
      <c r="I84" s="79"/>
      <c r="J84" s="79"/>
      <c r="K84" s="79"/>
      <c r="L84" s="79"/>
      <c r="M84" s="79"/>
      <c r="N84" s="266"/>
      <c r="O84" s="99"/>
      <c r="P84" s="375"/>
      <c r="Q84" s="329" t="s">
        <v>105</v>
      </c>
      <c r="R84" s="152"/>
      <c r="S84" s="322">
        <f t="shared" si="12"/>
        <v>0</v>
      </c>
      <c r="T84" s="152"/>
      <c r="U84" s="152"/>
      <c r="V84" s="303" t="s">
        <v>59</v>
      </c>
      <c r="W84" s="304" t="s">
        <v>59</v>
      </c>
      <c r="X84" s="304" t="s">
        <v>59</v>
      </c>
      <c r="Y84" s="304" t="s">
        <v>59</v>
      </c>
      <c r="Z84" s="304" t="s">
        <v>59</v>
      </c>
      <c r="AA84" s="304" t="s">
        <v>59</v>
      </c>
      <c r="AB84" s="304" t="s">
        <v>59</v>
      </c>
      <c r="AC84" s="304" t="s">
        <v>59</v>
      </c>
      <c r="AD84" s="304" t="s">
        <v>60</v>
      </c>
      <c r="AE84" s="304" t="s">
        <v>59</v>
      </c>
      <c r="AF84" s="304" t="s">
        <v>59</v>
      </c>
      <c r="AG84" s="304" t="s">
        <v>59</v>
      </c>
      <c r="AH84" s="304" t="s">
        <v>60</v>
      </c>
      <c r="AI84" s="304" t="s">
        <v>59</v>
      </c>
      <c r="AJ84" s="304" t="s">
        <v>59</v>
      </c>
      <c r="AK84" s="304" t="s">
        <v>60</v>
      </c>
      <c r="AL84" s="304" t="s">
        <v>59</v>
      </c>
      <c r="AM84" s="304" t="s">
        <v>59</v>
      </c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</row>
    <row r="85" spans="1:100" s="262" customFormat="1" ht="12.75" hidden="1" x14ac:dyDescent="0.2">
      <c r="A85" s="152"/>
      <c r="B85" s="54" t="s">
        <v>87</v>
      </c>
      <c r="C85" s="268"/>
      <c r="D85" s="333"/>
      <c r="E85" s="147"/>
      <c r="F85" s="313"/>
      <c r="G85" s="314">
        <f t="shared" si="13"/>
        <v>0</v>
      </c>
      <c r="H85" s="79"/>
      <c r="I85" s="79"/>
      <c r="J85" s="79"/>
      <c r="K85" s="79"/>
      <c r="L85" s="79"/>
      <c r="M85" s="79"/>
      <c r="N85" s="343"/>
      <c r="O85" s="99"/>
      <c r="P85" s="99"/>
      <c r="Q85" s="99"/>
      <c r="R85" s="152"/>
      <c r="S85" s="322">
        <f t="shared" si="12"/>
        <v>0</v>
      </c>
      <c r="T85" s="152"/>
      <c r="U85" s="152"/>
      <c r="V85" s="303" t="s">
        <v>59</v>
      </c>
      <c r="W85" s="304" t="s">
        <v>59</v>
      </c>
      <c r="X85" s="304" t="s">
        <v>59</v>
      </c>
      <c r="Y85" s="304" t="s">
        <v>59</v>
      </c>
      <c r="Z85" s="304" t="s">
        <v>60</v>
      </c>
      <c r="AA85" s="304" t="s">
        <v>59</v>
      </c>
      <c r="AB85" s="304" t="s">
        <v>59</v>
      </c>
      <c r="AC85" s="304" t="s">
        <v>59</v>
      </c>
      <c r="AD85" s="304" t="s">
        <v>60</v>
      </c>
      <c r="AE85" s="304" t="s">
        <v>59</v>
      </c>
      <c r="AF85" s="304" t="s">
        <v>59</v>
      </c>
      <c r="AG85" s="304" t="s">
        <v>59</v>
      </c>
      <c r="AH85" s="304" t="s">
        <v>60</v>
      </c>
      <c r="AI85" s="304" t="s">
        <v>59</v>
      </c>
      <c r="AJ85" s="304" t="s">
        <v>60</v>
      </c>
      <c r="AK85" s="304" t="s">
        <v>60</v>
      </c>
      <c r="AL85" s="304" t="s">
        <v>59</v>
      </c>
      <c r="AM85" s="304" t="s">
        <v>59</v>
      </c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</row>
    <row r="86" spans="1:100" s="262" customFormat="1" ht="12.75" x14ac:dyDescent="0.2">
      <c r="A86" s="152"/>
      <c r="B86" s="54" t="s">
        <v>25</v>
      </c>
      <c r="C86" s="268"/>
      <c r="D86" s="153"/>
      <c r="E86" s="147"/>
      <c r="F86" s="313"/>
      <c r="G86" s="314">
        <f t="shared" si="13"/>
        <v>0</v>
      </c>
      <c r="H86" s="79"/>
      <c r="I86" s="79"/>
      <c r="J86" s="79"/>
      <c r="K86" s="79"/>
      <c r="L86" s="79"/>
      <c r="M86" s="79"/>
      <c r="N86" s="271"/>
      <c r="O86" s="99"/>
      <c r="P86" s="99"/>
      <c r="Q86" s="99"/>
      <c r="R86" s="152"/>
      <c r="S86" s="322">
        <f t="shared" si="12"/>
        <v>0</v>
      </c>
      <c r="T86" s="152"/>
      <c r="U86" s="152"/>
      <c r="V86" s="303" t="s">
        <v>59</v>
      </c>
      <c r="W86" s="304" t="s">
        <v>59</v>
      </c>
      <c r="X86" s="304" t="s">
        <v>59</v>
      </c>
      <c r="Y86" s="304" t="s">
        <v>59</v>
      </c>
      <c r="Z86" s="304" t="s">
        <v>59</v>
      </c>
      <c r="AA86" s="304" t="s">
        <v>59</v>
      </c>
      <c r="AB86" s="304" t="s">
        <v>59</v>
      </c>
      <c r="AC86" s="304" t="s">
        <v>59</v>
      </c>
      <c r="AD86" s="304" t="s">
        <v>59</v>
      </c>
      <c r="AE86" s="304" t="s">
        <v>59</v>
      </c>
      <c r="AF86" s="304" t="s">
        <v>59</v>
      </c>
      <c r="AG86" s="304" t="s">
        <v>59</v>
      </c>
      <c r="AH86" s="304" t="s">
        <v>60</v>
      </c>
      <c r="AI86" s="304" t="s">
        <v>59</v>
      </c>
      <c r="AJ86" s="304" t="s">
        <v>59</v>
      </c>
      <c r="AK86" s="304" t="s">
        <v>60</v>
      </c>
      <c r="AL86" s="304" t="s">
        <v>59</v>
      </c>
      <c r="AM86" s="304" t="s">
        <v>59</v>
      </c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2"/>
      <c r="CT86" s="152"/>
      <c r="CU86" s="152"/>
      <c r="CV86" s="152"/>
    </row>
    <row r="87" spans="1:100" s="262" customFormat="1" ht="12.75" hidden="1" x14ac:dyDescent="0.2">
      <c r="A87" s="152"/>
      <c r="B87" s="54" t="s">
        <v>226</v>
      </c>
      <c r="C87" s="268"/>
      <c r="D87" s="333"/>
      <c r="E87" s="147"/>
      <c r="F87" s="313"/>
      <c r="G87" s="314">
        <f t="shared" si="13"/>
        <v>0</v>
      </c>
      <c r="H87" s="79"/>
      <c r="I87" s="79"/>
      <c r="J87" s="79"/>
      <c r="K87" s="79"/>
      <c r="L87" s="79"/>
      <c r="M87" s="79"/>
      <c r="N87" s="343"/>
      <c r="O87" s="99"/>
      <c r="P87" s="99"/>
      <c r="Q87" s="99"/>
      <c r="R87" s="152"/>
      <c r="S87" s="322">
        <f t="shared" si="12"/>
        <v>0</v>
      </c>
      <c r="T87" s="152"/>
      <c r="U87" s="152"/>
      <c r="V87" s="303" t="s">
        <v>60</v>
      </c>
      <c r="W87" s="304" t="s">
        <v>60</v>
      </c>
      <c r="X87" s="304" t="s">
        <v>60</v>
      </c>
      <c r="Y87" s="304" t="s">
        <v>60</v>
      </c>
      <c r="Z87" s="304" t="s">
        <v>60</v>
      </c>
      <c r="AA87" s="304" t="s">
        <v>60</v>
      </c>
      <c r="AB87" s="304" t="s">
        <v>60</v>
      </c>
      <c r="AC87" s="304" t="s">
        <v>60</v>
      </c>
      <c r="AD87" s="304" t="s">
        <v>60</v>
      </c>
      <c r="AE87" s="304" t="s">
        <v>60</v>
      </c>
      <c r="AF87" s="304" t="s">
        <v>60</v>
      </c>
      <c r="AG87" s="304" t="s">
        <v>59</v>
      </c>
      <c r="AH87" s="304" t="s">
        <v>60</v>
      </c>
      <c r="AI87" s="304" t="s">
        <v>60</v>
      </c>
      <c r="AJ87" s="304" t="s">
        <v>60</v>
      </c>
      <c r="AK87" s="304" t="s">
        <v>60</v>
      </c>
      <c r="AL87" s="304" t="s">
        <v>60</v>
      </c>
      <c r="AM87" s="304" t="s">
        <v>60</v>
      </c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152"/>
      <c r="CU87" s="152"/>
      <c r="CV87" s="152"/>
    </row>
    <row r="88" spans="1:100" s="262" customFormat="1" ht="12.75" x14ac:dyDescent="0.2">
      <c r="A88" s="152"/>
      <c r="B88" s="54" t="s">
        <v>177</v>
      </c>
      <c r="C88" s="268"/>
      <c r="D88" s="153"/>
      <c r="E88" s="147"/>
      <c r="F88" s="313"/>
      <c r="G88" s="314">
        <f t="shared" si="13"/>
        <v>0</v>
      </c>
      <c r="H88" s="79"/>
      <c r="I88" s="79"/>
      <c r="J88" s="79"/>
      <c r="K88" s="79"/>
      <c r="L88" s="79"/>
      <c r="M88" s="79"/>
      <c r="N88" s="271"/>
      <c r="O88" s="99"/>
      <c r="P88" s="99"/>
      <c r="Q88" s="99"/>
      <c r="R88" s="152"/>
      <c r="S88" s="322">
        <f t="shared" si="12"/>
        <v>0</v>
      </c>
      <c r="T88" s="152"/>
      <c r="U88" s="152"/>
      <c r="V88" s="303" t="s">
        <v>59</v>
      </c>
      <c r="W88" s="304" t="s">
        <v>59</v>
      </c>
      <c r="X88" s="304" t="s">
        <v>59</v>
      </c>
      <c r="Y88" s="304" t="s">
        <v>59</v>
      </c>
      <c r="Z88" s="304" t="s">
        <v>59</v>
      </c>
      <c r="AA88" s="304" t="s">
        <v>59</v>
      </c>
      <c r="AB88" s="304" t="s">
        <v>59</v>
      </c>
      <c r="AC88" s="304" t="s">
        <v>59</v>
      </c>
      <c r="AD88" s="304" t="s">
        <v>59</v>
      </c>
      <c r="AE88" s="304" t="s">
        <v>59</v>
      </c>
      <c r="AF88" s="304" t="s">
        <v>59</v>
      </c>
      <c r="AG88" s="304" t="s">
        <v>59</v>
      </c>
      <c r="AH88" s="304" t="s">
        <v>60</v>
      </c>
      <c r="AI88" s="304" t="s">
        <v>59</v>
      </c>
      <c r="AJ88" s="304" t="s">
        <v>59</v>
      </c>
      <c r="AK88" s="304" t="s">
        <v>60</v>
      </c>
      <c r="AL88" s="304" t="s">
        <v>59</v>
      </c>
      <c r="AM88" s="304" t="s">
        <v>59</v>
      </c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2"/>
      <c r="CT88" s="152"/>
      <c r="CU88" s="152"/>
      <c r="CV88" s="152"/>
    </row>
    <row r="89" spans="1:100" s="262" customFormat="1" ht="12.75" hidden="1" x14ac:dyDescent="0.2">
      <c r="A89" s="152"/>
      <c r="B89" s="54" t="s">
        <v>19</v>
      </c>
      <c r="C89" s="268"/>
      <c r="D89" s="333"/>
      <c r="E89" s="147"/>
      <c r="F89" s="313"/>
      <c r="G89" s="314">
        <f t="shared" si="13"/>
        <v>0</v>
      </c>
      <c r="H89" s="79"/>
      <c r="I89" s="79"/>
      <c r="J89" s="79"/>
      <c r="K89" s="79"/>
      <c r="L89" s="79"/>
      <c r="M89" s="79"/>
      <c r="N89" s="343"/>
      <c r="O89" s="99"/>
      <c r="P89" s="99"/>
      <c r="Q89" s="99"/>
      <c r="R89" s="152"/>
      <c r="S89" s="322">
        <f t="shared" si="12"/>
        <v>0</v>
      </c>
      <c r="T89" s="152"/>
      <c r="U89" s="152"/>
      <c r="V89" s="303" t="s">
        <v>59</v>
      </c>
      <c r="W89" s="304" t="s">
        <v>59</v>
      </c>
      <c r="X89" s="304" t="s">
        <v>59</v>
      </c>
      <c r="Y89" s="304" t="s">
        <v>59</v>
      </c>
      <c r="Z89" s="304" t="s">
        <v>59</v>
      </c>
      <c r="AA89" s="304" t="s">
        <v>59</v>
      </c>
      <c r="AB89" s="304" t="s">
        <v>59</v>
      </c>
      <c r="AC89" s="304" t="s">
        <v>59</v>
      </c>
      <c r="AD89" s="304" t="s">
        <v>59</v>
      </c>
      <c r="AE89" s="304" t="s">
        <v>59</v>
      </c>
      <c r="AF89" s="304" t="s">
        <v>59</v>
      </c>
      <c r="AG89" s="304" t="s">
        <v>59</v>
      </c>
      <c r="AH89" s="304" t="s">
        <v>60</v>
      </c>
      <c r="AI89" s="304" t="s">
        <v>59</v>
      </c>
      <c r="AJ89" s="304" t="s">
        <v>60</v>
      </c>
      <c r="AK89" s="304" t="s">
        <v>60</v>
      </c>
      <c r="AL89" s="304" t="s">
        <v>59</v>
      </c>
      <c r="AM89" s="304" t="s">
        <v>59</v>
      </c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</row>
    <row r="90" spans="1:100" s="262" customFormat="1" ht="12.75" hidden="1" x14ac:dyDescent="0.2">
      <c r="A90" s="152"/>
      <c r="B90" s="54" t="s">
        <v>129</v>
      </c>
      <c r="C90" s="268"/>
      <c r="D90" s="333"/>
      <c r="E90" s="147"/>
      <c r="F90" s="313"/>
      <c r="G90" s="314">
        <f t="shared" si="13"/>
        <v>0</v>
      </c>
      <c r="H90" s="79"/>
      <c r="I90" s="79"/>
      <c r="J90" s="79"/>
      <c r="K90" s="79"/>
      <c r="L90" s="79"/>
      <c r="M90" s="79"/>
      <c r="N90" s="343"/>
      <c r="O90" s="99"/>
      <c r="P90" s="99"/>
      <c r="Q90" s="99"/>
      <c r="R90" s="152"/>
      <c r="S90" s="322">
        <f t="shared" si="12"/>
        <v>0</v>
      </c>
      <c r="T90" s="152"/>
      <c r="U90" s="152"/>
      <c r="V90" s="303" t="s">
        <v>59</v>
      </c>
      <c r="W90" s="304" t="s">
        <v>59</v>
      </c>
      <c r="X90" s="304" t="s">
        <v>59</v>
      </c>
      <c r="Y90" s="304" t="s">
        <v>59</v>
      </c>
      <c r="Z90" s="304" t="s">
        <v>59</v>
      </c>
      <c r="AA90" s="304" t="s">
        <v>59</v>
      </c>
      <c r="AB90" s="304" t="s">
        <v>59</v>
      </c>
      <c r="AC90" s="304" t="s">
        <v>59</v>
      </c>
      <c r="AD90" s="304" t="s">
        <v>60</v>
      </c>
      <c r="AE90" s="304" t="s">
        <v>59</v>
      </c>
      <c r="AF90" s="304" t="s">
        <v>59</v>
      </c>
      <c r="AG90" s="304" t="s">
        <v>59</v>
      </c>
      <c r="AH90" s="304" t="s">
        <v>60</v>
      </c>
      <c r="AI90" s="304" t="s">
        <v>60</v>
      </c>
      <c r="AJ90" s="304" t="s">
        <v>60</v>
      </c>
      <c r="AK90" s="304" t="s">
        <v>60</v>
      </c>
      <c r="AL90" s="304" t="s">
        <v>60</v>
      </c>
      <c r="AM90" s="304" t="s">
        <v>60</v>
      </c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  <c r="CU90" s="152"/>
      <c r="CV90" s="152"/>
    </row>
    <row r="91" spans="1:100" s="262" customFormat="1" ht="12.75" hidden="1" x14ac:dyDescent="0.2">
      <c r="A91" s="152"/>
      <c r="B91" s="54" t="s">
        <v>128</v>
      </c>
      <c r="C91" s="268"/>
      <c r="D91" s="333"/>
      <c r="E91" s="147"/>
      <c r="F91" s="313"/>
      <c r="G91" s="314">
        <f t="shared" si="13"/>
        <v>0</v>
      </c>
      <c r="H91" s="79"/>
      <c r="I91" s="79"/>
      <c r="J91" s="79"/>
      <c r="K91" s="79"/>
      <c r="L91" s="79"/>
      <c r="M91" s="79"/>
      <c r="N91" s="343"/>
      <c r="O91" s="99"/>
      <c r="P91" s="99"/>
      <c r="Q91" s="99"/>
      <c r="R91" s="152"/>
      <c r="S91" s="322">
        <f t="shared" si="12"/>
        <v>0</v>
      </c>
      <c r="T91" s="152"/>
      <c r="U91" s="152"/>
      <c r="V91" s="303" t="s">
        <v>59</v>
      </c>
      <c r="W91" s="304" t="s">
        <v>59</v>
      </c>
      <c r="X91" s="304" t="s">
        <v>59</v>
      </c>
      <c r="Y91" s="304" t="s">
        <v>59</v>
      </c>
      <c r="Z91" s="304" t="s">
        <v>59</v>
      </c>
      <c r="AA91" s="304" t="s">
        <v>59</v>
      </c>
      <c r="AB91" s="304" t="s">
        <v>59</v>
      </c>
      <c r="AC91" s="304" t="s">
        <v>59</v>
      </c>
      <c r="AD91" s="304" t="s">
        <v>60</v>
      </c>
      <c r="AE91" s="304" t="s">
        <v>59</v>
      </c>
      <c r="AF91" s="304" t="s">
        <v>59</v>
      </c>
      <c r="AG91" s="304" t="s">
        <v>59</v>
      </c>
      <c r="AH91" s="304" t="s">
        <v>60</v>
      </c>
      <c r="AI91" s="304" t="s">
        <v>59</v>
      </c>
      <c r="AJ91" s="304" t="s">
        <v>60</v>
      </c>
      <c r="AK91" s="304" t="s">
        <v>60</v>
      </c>
      <c r="AL91" s="304" t="s">
        <v>59</v>
      </c>
      <c r="AM91" s="304" t="s">
        <v>59</v>
      </c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52"/>
      <c r="CT91" s="152"/>
      <c r="CU91" s="152"/>
      <c r="CV91" s="152"/>
    </row>
    <row r="92" spans="1:100" s="262" customFormat="1" ht="12.75" x14ac:dyDescent="0.2">
      <c r="A92" s="152"/>
      <c r="B92" s="54" t="s">
        <v>57</v>
      </c>
      <c r="C92" s="268"/>
      <c r="D92" s="153"/>
      <c r="E92" s="147"/>
      <c r="F92" s="313"/>
      <c r="G92" s="314">
        <f t="shared" si="13"/>
        <v>0</v>
      </c>
      <c r="H92" s="79"/>
      <c r="I92" s="79"/>
      <c r="J92" s="79"/>
      <c r="K92" s="79"/>
      <c r="L92" s="79"/>
      <c r="M92" s="79"/>
      <c r="N92" s="271"/>
      <c r="O92" s="99"/>
      <c r="P92" s="99"/>
      <c r="Q92" s="99"/>
      <c r="R92" s="152"/>
      <c r="S92" s="322">
        <f t="shared" si="12"/>
        <v>0</v>
      </c>
      <c r="T92" s="152"/>
      <c r="U92" s="152"/>
      <c r="V92" s="303" t="s">
        <v>59</v>
      </c>
      <c r="W92" s="304" t="s">
        <v>59</v>
      </c>
      <c r="X92" s="304" t="s">
        <v>59</v>
      </c>
      <c r="Y92" s="304" t="s">
        <v>59</v>
      </c>
      <c r="Z92" s="304" t="s">
        <v>59</v>
      </c>
      <c r="AA92" s="304" t="s">
        <v>59</v>
      </c>
      <c r="AB92" s="304" t="s">
        <v>59</v>
      </c>
      <c r="AC92" s="304" t="s">
        <v>59</v>
      </c>
      <c r="AD92" s="304" t="s">
        <v>60</v>
      </c>
      <c r="AE92" s="304" t="s">
        <v>59</v>
      </c>
      <c r="AF92" s="304" t="s">
        <v>59</v>
      </c>
      <c r="AG92" s="304" t="s">
        <v>59</v>
      </c>
      <c r="AH92" s="304" t="s">
        <v>60</v>
      </c>
      <c r="AI92" s="304" t="s">
        <v>59</v>
      </c>
      <c r="AJ92" s="304" t="s">
        <v>59</v>
      </c>
      <c r="AK92" s="304" t="s">
        <v>59</v>
      </c>
      <c r="AL92" s="304" t="s">
        <v>59</v>
      </c>
      <c r="AM92" s="304" t="s">
        <v>59</v>
      </c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52"/>
      <c r="CT92" s="152"/>
      <c r="CU92" s="152"/>
      <c r="CV92" s="152"/>
    </row>
    <row r="93" spans="1:100" s="262" customFormat="1" ht="12.75" x14ac:dyDescent="0.2">
      <c r="A93" s="152"/>
      <c r="B93" s="55" t="s">
        <v>56</v>
      </c>
      <c r="C93" s="268"/>
      <c r="D93" s="154"/>
      <c r="E93" s="147"/>
      <c r="F93" s="315"/>
      <c r="G93" s="316">
        <f t="shared" si="13"/>
        <v>0</v>
      </c>
      <c r="H93" s="79"/>
      <c r="I93" s="79"/>
      <c r="J93" s="79"/>
      <c r="K93" s="79"/>
      <c r="L93" s="79"/>
      <c r="M93" s="79"/>
      <c r="N93" s="271"/>
      <c r="O93" s="99"/>
      <c r="P93" s="99"/>
      <c r="Q93" s="99"/>
      <c r="R93" s="152"/>
      <c r="S93" s="327">
        <f t="shared" si="12"/>
        <v>0</v>
      </c>
      <c r="T93" s="152"/>
      <c r="U93" s="152"/>
      <c r="V93" s="303" t="s">
        <v>59</v>
      </c>
      <c r="W93" s="304" t="s">
        <v>59</v>
      </c>
      <c r="X93" s="304" t="s">
        <v>59</v>
      </c>
      <c r="Y93" s="304" t="s">
        <v>59</v>
      </c>
      <c r="Z93" s="304" t="s">
        <v>59</v>
      </c>
      <c r="AA93" s="304" t="s">
        <v>59</v>
      </c>
      <c r="AB93" s="304" t="s">
        <v>59</v>
      </c>
      <c r="AC93" s="304" t="s">
        <v>59</v>
      </c>
      <c r="AD93" s="304" t="s">
        <v>59</v>
      </c>
      <c r="AE93" s="304" t="s">
        <v>59</v>
      </c>
      <c r="AF93" s="304" t="s">
        <v>59</v>
      </c>
      <c r="AG93" s="304" t="s">
        <v>59</v>
      </c>
      <c r="AH93" s="304" t="s">
        <v>60</v>
      </c>
      <c r="AI93" s="304" t="s">
        <v>59</v>
      </c>
      <c r="AJ93" s="304" t="s">
        <v>59</v>
      </c>
      <c r="AK93" s="304" t="s">
        <v>60</v>
      </c>
      <c r="AL93" s="304" t="s">
        <v>59</v>
      </c>
      <c r="AM93" s="304" t="s">
        <v>59</v>
      </c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52"/>
      <c r="CT93" s="152"/>
      <c r="CU93" s="152"/>
      <c r="CV93" s="152"/>
    </row>
    <row r="94" spans="1:100" s="262" customFormat="1" ht="12.75" hidden="1" x14ac:dyDescent="0.2">
      <c r="A94" s="152"/>
      <c r="B94" s="55" t="s">
        <v>134</v>
      </c>
      <c r="C94" s="268"/>
      <c r="D94" s="335"/>
      <c r="E94" s="147"/>
      <c r="F94" s="315"/>
      <c r="G94" s="316">
        <f t="shared" si="13"/>
        <v>0</v>
      </c>
      <c r="H94" s="79"/>
      <c r="I94" s="79"/>
      <c r="J94" s="79"/>
      <c r="K94" s="79"/>
      <c r="L94" s="79"/>
      <c r="M94" s="79"/>
      <c r="N94" s="347"/>
      <c r="O94" s="99"/>
      <c r="P94" s="99"/>
      <c r="Q94" s="99"/>
      <c r="R94" s="152"/>
      <c r="S94" s="327">
        <f t="shared" si="12"/>
        <v>0</v>
      </c>
      <c r="T94" s="152"/>
      <c r="U94" s="152"/>
      <c r="V94" s="303" t="s">
        <v>59</v>
      </c>
      <c r="W94" s="304" t="s">
        <v>60</v>
      </c>
      <c r="X94" s="304" t="s">
        <v>60</v>
      </c>
      <c r="Y94" s="304" t="s">
        <v>60</v>
      </c>
      <c r="Z94" s="304" t="s">
        <v>59</v>
      </c>
      <c r="AA94" s="304" t="s">
        <v>60</v>
      </c>
      <c r="AB94" s="304" t="s">
        <v>60</v>
      </c>
      <c r="AC94" s="304" t="s">
        <v>60</v>
      </c>
      <c r="AD94" s="304" t="s">
        <v>60</v>
      </c>
      <c r="AE94" s="304" t="s">
        <v>60</v>
      </c>
      <c r="AF94" s="304" t="s">
        <v>60</v>
      </c>
      <c r="AG94" s="304" t="s">
        <v>59</v>
      </c>
      <c r="AH94" s="304" t="s">
        <v>60</v>
      </c>
      <c r="AI94" s="304" t="s">
        <v>60</v>
      </c>
      <c r="AJ94" s="304" t="s">
        <v>60</v>
      </c>
      <c r="AK94" s="304" t="s">
        <v>60</v>
      </c>
      <c r="AL94" s="304" t="s">
        <v>60</v>
      </c>
      <c r="AM94" s="304" t="s">
        <v>60</v>
      </c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52"/>
      <c r="CT94" s="152"/>
      <c r="CU94" s="152"/>
      <c r="CV94" s="152"/>
    </row>
    <row r="95" spans="1:100" s="262" customFormat="1" ht="13.5" thickBot="1" x14ac:dyDescent="0.25">
      <c r="A95" s="152"/>
      <c r="B95" s="38" t="s">
        <v>88</v>
      </c>
      <c r="C95" s="268"/>
      <c r="D95" s="263"/>
      <c r="E95" s="147"/>
      <c r="F95" s="328"/>
      <c r="G95" s="317">
        <f t="shared" si="13"/>
        <v>0</v>
      </c>
      <c r="H95" s="79"/>
      <c r="I95" s="79"/>
      <c r="J95" s="79"/>
      <c r="K95" s="79"/>
      <c r="L95" s="79"/>
      <c r="M95" s="79"/>
      <c r="N95" s="220"/>
      <c r="O95" s="99"/>
      <c r="P95" s="99"/>
      <c r="Q95" s="99"/>
      <c r="R95" s="152"/>
      <c r="S95" s="324">
        <f t="shared" si="12"/>
        <v>0</v>
      </c>
      <c r="T95" s="152"/>
      <c r="U95" s="152"/>
      <c r="V95" s="303" t="s">
        <v>59</v>
      </c>
      <c r="W95" s="304" t="s">
        <v>59</v>
      </c>
      <c r="X95" s="304" t="s">
        <v>59</v>
      </c>
      <c r="Y95" s="304" t="s">
        <v>59</v>
      </c>
      <c r="Z95" s="304" t="s">
        <v>59</v>
      </c>
      <c r="AA95" s="304" t="s">
        <v>59</v>
      </c>
      <c r="AB95" s="304" t="s">
        <v>59</v>
      </c>
      <c r="AC95" s="304" t="s">
        <v>59</v>
      </c>
      <c r="AD95" s="304" t="s">
        <v>59</v>
      </c>
      <c r="AE95" s="304" t="s">
        <v>59</v>
      </c>
      <c r="AF95" s="304" t="s">
        <v>59</v>
      </c>
      <c r="AG95" s="304" t="s">
        <v>59</v>
      </c>
      <c r="AH95" s="304" t="s">
        <v>59</v>
      </c>
      <c r="AI95" s="304" t="s">
        <v>59</v>
      </c>
      <c r="AJ95" s="304" t="s">
        <v>59</v>
      </c>
      <c r="AK95" s="304" t="s">
        <v>59</v>
      </c>
      <c r="AL95" s="304" t="s">
        <v>59</v>
      </c>
      <c r="AM95" s="304" t="s">
        <v>59</v>
      </c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</row>
    <row r="96" spans="1:100" s="262" customFormat="1" ht="18" customHeight="1" thickBot="1" x14ac:dyDescent="0.25">
      <c r="A96" s="152"/>
      <c r="B96" s="257"/>
      <c r="C96" s="268"/>
      <c r="D96" s="264"/>
      <c r="E96" s="265"/>
      <c r="F96" s="264"/>
      <c r="G96" s="264"/>
      <c r="H96" s="264"/>
      <c r="I96" s="264"/>
      <c r="J96" s="264"/>
      <c r="K96" s="264"/>
      <c r="L96" s="264"/>
      <c r="M96" s="264"/>
      <c r="N96" s="276"/>
      <c r="O96" s="99"/>
      <c r="P96" s="99"/>
      <c r="Q96" s="99"/>
      <c r="R96" s="152"/>
      <c r="S96" s="39"/>
      <c r="T96" s="152"/>
      <c r="U96" s="152"/>
      <c r="V96" s="303" t="s">
        <v>59</v>
      </c>
      <c r="W96" s="304" t="s">
        <v>59</v>
      </c>
      <c r="X96" s="304" t="s">
        <v>59</v>
      </c>
      <c r="Y96" s="304" t="s">
        <v>59</v>
      </c>
      <c r="Z96" s="304" t="s">
        <v>59</v>
      </c>
      <c r="AA96" s="304" t="s">
        <v>59</v>
      </c>
      <c r="AB96" s="304" t="s">
        <v>59</v>
      </c>
      <c r="AC96" s="304" t="s">
        <v>59</v>
      </c>
      <c r="AD96" s="304" t="s">
        <v>59</v>
      </c>
      <c r="AE96" s="304" t="s">
        <v>59</v>
      </c>
      <c r="AF96" s="304" t="s">
        <v>59</v>
      </c>
      <c r="AG96" s="304" t="s">
        <v>59</v>
      </c>
      <c r="AH96" s="304" t="s">
        <v>59</v>
      </c>
      <c r="AI96" s="304" t="s">
        <v>59</v>
      </c>
      <c r="AJ96" s="304" t="s">
        <v>59</v>
      </c>
      <c r="AK96" s="304" t="s">
        <v>59</v>
      </c>
      <c r="AL96" s="304" t="s">
        <v>59</v>
      </c>
      <c r="AM96" s="304" t="s">
        <v>59</v>
      </c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52"/>
      <c r="CT96" s="152"/>
      <c r="CU96" s="152"/>
      <c r="CV96" s="152"/>
    </row>
    <row r="97" spans="1:100" s="262" customFormat="1" ht="18" customHeight="1" thickBot="1" x14ac:dyDescent="0.25">
      <c r="A97" s="152"/>
      <c r="B97" s="18" t="s">
        <v>30</v>
      </c>
      <c r="C97" s="268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395" t="s">
        <v>262</v>
      </c>
      <c r="O97" s="278"/>
      <c r="P97" s="278"/>
      <c r="Q97" s="278"/>
      <c r="R97" s="152"/>
      <c r="S97" s="148">
        <f t="shared" ref="S97:S102" si="14">IFERROR(D97/$D$46,0)</f>
        <v>0</v>
      </c>
      <c r="T97" s="152"/>
      <c r="U97" s="152"/>
      <c r="V97" s="303" t="s">
        <v>59</v>
      </c>
      <c r="W97" s="304" t="s">
        <v>59</v>
      </c>
      <c r="X97" s="304" t="s">
        <v>59</v>
      </c>
      <c r="Y97" s="304" t="s">
        <v>59</v>
      </c>
      <c r="Z97" s="304" t="s">
        <v>59</v>
      </c>
      <c r="AA97" s="304" t="s">
        <v>59</v>
      </c>
      <c r="AB97" s="304" t="s">
        <v>59</v>
      </c>
      <c r="AC97" s="304" t="s">
        <v>59</v>
      </c>
      <c r="AD97" s="304" t="s">
        <v>59</v>
      </c>
      <c r="AE97" s="304" t="s">
        <v>59</v>
      </c>
      <c r="AF97" s="304" t="s">
        <v>59</v>
      </c>
      <c r="AG97" s="304" t="s">
        <v>59</v>
      </c>
      <c r="AH97" s="304" t="s">
        <v>59</v>
      </c>
      <c r="AI97" s="304" t="s">
        <v>59</v>
      </c>
      <c r="AJ97" s="304" t="s">
        <v>59</v>
      </c>
      <c r="AK97" s="304" t="s">
        <v>59</v>
      </c>
      <c r="AL97" s="304" t="s">
        <v>59</v>
      </c>
      <c r="AM97" s="304" t="s">
        <v>59</v>
      </c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</row>
    <row r="98" spans="1:100" s="262" customFormat="1" ht="12.75" x14ac:dyDescent="0.2">
      <c r="A98" s="152"/>
      <c r="B98" s="253" t="s">
        <v>12</v>
      </c>
      <c r="C98" s="268"/>
      <c r="D98" s="76"/>
      <c r="E98" s="147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266"/>
      <c r="O98" s="99"/>
      <c r="P98" s="99"/>
      <c r="Q98" s="99"/>
      <c r="R98" s="152"/>
      <c r="S98" s="322">
        <f t="shared" si="14"/>
        <v>0</v>
      </c>
      <c r="T98" s="152"/>
      <c r="U98" s="152"/>
      <c r="V98" s="303" t="s">
        <v>59</v>
      </c>
      <c r="W98" s="304" t="s">
        <v>59</v>
      </c>
      <c r="X98" s="304" t="s">
        <v>59</v>
      </c>
      <c r="Y98" s="304" t="s">
        <v>59</v>
      </c>
      <c r="Z98" s="304" t="s">
        <v>59</v>
      </c>
      <c r="AA98" s="304" t="s">
        <v>59</v>
      </c>
      <c r="AB98" s="304" t="s">
        <v>59</v>
      </c>
      <c r="AC98" s="304" t="s">
        <v>59</v>
      </c>
      <c r="AD98" s="304" t="s">
        <v>59</v>
      </c>
      <c r="AE98" s="304" t="s">
        <v>59</v>
      </c>
      <c r="AF98" s="304" t="s">
        <v>59</v>
      </c>
      <c r="AG98" s="304" t="s">
        <v>59</v>
      </c>
      <c r="AH98" s="304" t="s">
        <v>60</v>
      </c>
      <c r="AI98" s="304" t="s">
        <v>59</v>
      </c>
      <c r="AJ98" s="304" t="s">
        <v>59</v>
      </c>
      <c r="AK98" s="304" t="s">
        <v>59</v>
      </c>
      <c r="AL98" s="304" t="s">
        <v>59</v>
      </c>
      <c r="AM98" s="304" t="s">
        <v>59</v>
      </c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</row>
    <row r="99" spans="1:100" s="262" customFormat="1" ht="12.75" x14ac:dyDescent="0.2">
      <c r="A99" s="152"/>
      <c r="B99" s="54" t="s">
        <v>79</v>
      </c>
      <c r="C99" s="268"/>
      <c r="D99" s="270"/>
      <c r="E99" s="147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99"/>
      <c r="P99" s="99"/>
      <c r="Q99" s="99"/>
      <c r="R99" s="152"/>
      <c r="S99" s="322">
        <f t="shared" si="14"/>
        <v>0</v>
      </c>
      <c r="T99" s="152"/>
      <c r="U99" s="152"/>
      <c r="V99" s="303" t="s">
        <v>59</v>
      </c>
      <c r="W99" s="304" t="s">
        <v>59</v>
      </c>
      <c r="X99" s="304" t="s">
        <v>59</v>
      </c>
      <c r="Y99" s="304" t="s">
        <v>59</v>
      </c>
      <c r="Z99" s="304" t="s">
        <v>59</v>
      </c>
      <c r="AA99" s="304" t="s">
        <v>59</v>
      </c>
      <c r="AB99" s="304" t="s">
        <v>59</v>
      </c>
      <c r="AC99" s="304" t="s">
        <v>59</v>
      </c>
      <c r="AD99" s="304" t="s">
        <v>59</v>
      </c>
      <c r="AE99" s="304" t="s">
        <v>59</v>
      </c>
      <c r="AF99" s="304" t="s">
        <v>59</v>
      </c>
      <c r="AG99" s="304" t="s">
        <v>59</v>
      </c>
      <c r="AH99" s="304" t="s">
        <v>60</v>
      </c>
      <c r="AI99" s="304" t="s">
        <v>59</v>
      </c>
      <c r="AJ99" s="304" t="s">
        <v>59</v>
      </c>
      <c r="AK99" s="304" t="s">
        <v>59</v>
      </c>
      <c r="AL99" s="304" t="s">
        <v>59</v>
      </c>
      <c r="AM99" s="304" t="s">
        <v>59</v>
      </c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52"/>
      <c r="CT99" s="152"/>
      <c r="CU99" s="152"/>
      <c r="CV99" s="152"/>
    </row>
    <row r="100" spans="1:100" s="262" customFormat="1" ht="12.75" x14ac:dyDescent="0.2">
      <c r="A100" s="152"/>
      <c r="B100" s="54" t="s">
        <v>77</v>
      </c>
      <c r="C100" s="268"/>
      <c r="D100" s="154"/>
      <c r="E100" s="147"/>
      <c r="F100" s="313"/>
      <c r="G100" s="314">
        <f>D100</f>
        <v>0</v>
      </c>
      <c r="H100" s="79"/>
      <c r="I100" s="79"/>
      <c r="J100" s="79"/>
      <c r="K100" s="79"/>
      <c r="L100" s="79"/>
      <c r="M100" s="79"/>
      <c r="N100" s="58"/>
      <c r="O100" s="99"/>
      <c r="P100" s="99"/>
      <c r="Q100" s="99"/>
      <c r="R100" s="152"/>
      <c r="S100" s="322">
        <f t="shared" si="14"/>
        <v>0</v>
      </c>
      <c r="T100" s="152"/>
      <c r="U100" s="152"/>
      <c r="V100" s="303" t="s">
        <v>59</v>
      </c>
      <c r="W100" s="304" t="s">
        <v>59</v>
      </c>
      <c r="X100" s="304" t="s">
        <v>59</v>
      </c>
      <c r="Y100" s="304" t="s">
        <v>59</v>
      </c>
      <c r="Z100" s="304" t="s">
        <v>59</v>
      </c>
      <c r="AA100" s="304" t="s">
        <v>59</v>
      </c>
      <c r="AB100" s="304" t="s">
        <v>59</v>
      </c>
      <c r="AC100" s="304" t="s">
        <v>59</v>
      </c>
      <c r="AD100" s="304" t="s">
        <v>60</v>
      </c>
      <c r="AE100" s="304" t="s">
        <v>59</v>
      </c>
      <c r="AF100" s="304" t="s">
        <v>59</v>
      </c>
      <c r="AG100" s="304" t="s">
        <v>59</v>
      </c>
      <c r="AH100" s="304" t="s">
        <v>59</v>
      </c>
      <c r="AI100" s="304" t="s">
        <v>59</v>
      </c>
      <c r="AJ100" s="304" t="s">
        <v>59</v>
      </c>
      <c r="AK100" s="304" t="s">
        <v>59</v>
      </c>
      <c r="AL100" s="304" t="s">
        <v>59</v>
      </c>
      <c r="AM100" s="304" t="s">
        <v>59</v>
      </c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52"/>
      <c r="CT100" s="152"/>
      <c r="CU100" s="152"/>
      <c r="CV100" s="152"/>
    </row>
    <row r="101" spans="1:100" s="262" customFormat="1" ht="12.75" x14ac:dyDescent="0.2">
      <c r="A101" s="152"/>
      <c r="B101" s="54" t="s">
        <v>71</v>
      </c>
      <c r="C101" s="268"/>
      <c r="D101" s="153"/>
      <c r="E101" s="147"/>
      <c r="F101" s="313"/>
      <c r="G101" s="314">
        <f>D101</f>
        <v>0</v>
      </c>
      <c r="H101" s="79"/>
      <c r="I101" s="79"/>
      <c r="J101" s="79"/>
      <c r="K101" s="79"/>
      <c r="L101" s="79"/>
      <c r="M101" s="79"/>
      <c r="N101" s="58"/>
      <c r="O101" s="99"/>
      <c r="P101" s="99"/>
      <c r="Q101" s="99"/>
      <c r="R101" s="152"/>
      <c r="S101" s="322">
        <f t="shared" si="14"/>
        <v>0</v>
      </c>
      <c r="T101" s="152"/>
      <c r="U101" s="152"/>
      <c r="V101" s="303" t="s">
        <v>59</v>
      </c>
      <c r="W101" s="304" t="s">
        <v>59</v>
      </c>
      <c r="X101" s="304" t="s">
        <v>59</v>
      </c>
      <c r="Y101" s="304" t="s">
        <v>59</v>
      </c>
      <c r="Z101" s="304" t="s">
        <v>59</v>
      </c>
      <c r="AA101" s="304" t="s">
        <v>59</v>
      </c>
      <c r="AB101" s="304" t="s">
        <v>59</v>
      </c>
      <c r="AC101" s="304" t="s">
        <v>59</v>
      </c>
      <c r="AD101" s="304" t="s">
        <v>59</v>
      </c>
      <c r="AE101" s="304" t="s">
        <v>59</v>
      </c>
      <c r="AF101" s="304" t="s">
        <v>59</v>
      </c>
      <c r="AG101" s="304" t="s">
        <v>59</v>
      </c>
      <c r="AH101" s="304" t="s">
        <v>60</v>
      </c>
      <c r="AI101" s="304" t="s">
        <v>59</v>
      </c>
      <c r="AJ101" s="304" t="s">
        <v>59</v>
      </c>
      <c r="AK101" s="304" t="s">
        <v>59</v>
      </c>
      <c r="AL101" s="304" t="s">
        <v>59</v>
      </c>
      <c r="AM101" s="304" t="s">
        <v>59</v>
      </c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2"/>
      <c r="CT101" s="152"/>
      <c r="CU101" s="152"/>
      <c r="CV101" s="152"/>
    </row>
    <row r="102" spans="1:100" s="262" customFormat="1" ht="13.5" thickBot="1" x14ac:dyDescent="0.25">
      <c r="A102" s="152"/>
      <c r="B102" s="38" t="s">
        <v>78</v>
      </c>
      <c r="C102" s="268"/>
      <c r="D102" s="263"/>
      <c r="E102" s="147"/>
      <c r="F102" s="328"/>
      <c r="G102" s="317">
        <f>D102</f>
        <v>0</v>
      </c>
      <c r="H102" s="79"/>
      <c r="I102" s="79"/>
      <c r="J102" s="79"/>
      <c r="K102" s="79"/>
      <c r="L102" s="79"/>
      <c r="M102" s="79"/>
      <c r="N102" s="220"/>
      <c r="O102" s="99"/>
      <c r="P102" s="99"/>
      <c r="Q102" s="99"/>
      <c r="R102" s="152"/>
      <c r="S102" s="324">
        <f t="shared" si="14"/>
        <v>0</v>
      </c>
      <c r="T102" s="152"/>
      <c r="U102" s="152"/>
      <c r="V102" s="303" t="s">
        <v>59</v>
      </c>
      <c r="W102" s="304" t="s">
        <v>59</v>
      </c>
      <c r="X102" s="304" t="s">
        <v>59</v>
      </c>
      <c r="Y102" s="304" t="s">
        <v>59</v>
      </c>
      <c r="Z102" s="304" t="s">
        <v>59</v>
      </c>
      <c r="AA102" s="304" t="s">
        <v>59</v>
      </c>
      <c r="AB102" s="304" t="s">
        <v>59</v>
      </c>
      <c r="AC102" s="304" t="s">
        <v>59</v>
      </c>
      <c r="AD102" s="304" t="s">
        <v>59</v>
      </c>
      <c r="AE102" s="304" t="s">
        <v>59</v>
      </c>
      <c r="AF102" s="304" t="s">
        <v>59</v>
      </c>
      <c r="AG102" s="304" t="s">
        <v>59</v>
      </c>
      <c r="AH102" s="304" t="s">
        <v>59</v>
      </c>
      <c r="AI102" s="304" t="s">
        <v>59</v>
      </c>
      <c r="AJ102" s="304" t="s">
        <v>59</v>
      </c>
      <c r="AK102" s="304" t="s">
        <v>59</v>
      </c>
      <c r="AL102" s="304" t="s">
        <v>59</v>
      </c>
      <c r="AM102" s="304" t="s">
        <v>59</v>
      </c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  <c r="CU102" s="152"/>
      <c r="CV102" s="152"/>
    </row>
    <row r="103" spans="1:100" s="9" customFormat="1" ht="18" customHeight="1" thickBot="1" x14ac:dyDescent="0.25">
      <c r="A103" s="156"/>
      <c r="B103" s="257"/>
      <c r="C103" s="268"/>
      <c r="D103" s="264"/>
      <c r="E103" s="265"/>
      <c r="F103" s="264"/>
      <c r="G103" s="264"/>
      <c r="H103" s="264"/>
      <c r="I103" s="264"/>
      <c r="J103" s="264"/>
      <c r="K103" s="264"/>
      <c r="L103" s="264"/>
      <c r="M103" s="264"/>
      <c r="N103" s="99"/>
      <c r="O103" s="99"/>
      <c r="P103" s="99"/>
      <c r="Q103" s="99"/>
      <c r="R103" s="159"/>
      <c r="S103" s="39"/>
      <c r="T103" s="156"/>
      <c r="U103" s="156"/>
      <c r="V103" s="303" t="s">
        <v>59</v>
      </c>
      <c r="W103" s="304" t="s">
        <v>59</v>
      </c>
      <c r="X103" s="304" t="s">
        <v>59</v>
      </c>
      <c r="Y103" s="304" t="s">
        <v>59</v>
      </c>
      <c r="Z103" s="304" t="s">
        <v>59</v>
      </c>
      <c r="AA103" s="304" t="s">
        <v>59</v>
      </c>
      <c r="AB103" s="304" t="s">
        <v>59</v>
      </c>
      <c r="AC103" s="304" t="s">
        <v>59</v>
      </c>
      <c r="AD103" s="304" t="s">
        <v>59</v>
      </c>
      <c r="AE103" s="304" t="s">
        <v>59</v>
      </c>
      <c r="AF103" s="304" t="s">
        <v>59</v>
      </c>
      <c r="AG103" s="304" t="s">
        <v>59</v>
      </c>
      <c r="AH103" s="304" t="s">
        <v>59</v>
      </c>
      <c r="AI103" s="304" t="s">
        <v>59</v>
      </c>
      <c r="AJ103" s="304" t="s">
        <v>59</v>
      </c>
      <c r="AK103" s="304" t="s">
        <v>59</v>
      </c>
      <c r="AL103" s="304" t="s">
        <v>59</v>
      </c>
      <c r="AM103" s="304" t="s">
        <v>59</v>
      </c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</row>
    <row r="104" spans="1:100" s="9" customFormat="1" ht="18" customHeight="1" thickBot="1" x14ac:dyDescent="0.25">
      <c r="A104" s="156"/>
      <c r="B104" s="18" t="s">
        <v>20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74">
        <f>SUM(I105:I122)</f>
        <v>0</v>
      </c>
      <c r="J104" s="88"/>
      <c r="K104" s="74">
        <f>SUM(K105:K122)</f>
        <v>0</v>
      </c>
      <c r="L104" s="50"/>
      <c r="M104" s="50"/>
      <c r="N104" s="395" t="s">
        <v>262</v>
      </c>
      <c r="O104" s="277"/>
      <c r="P104" s="277"/>
      <c r="Q104" s="277"/>
      <c r="R104" s="152"/>
      <c r="S104" s="148">
        <f t="shared" ref="S104:S122" si="16">IFERROR(D104/$D$46,0)</f>
        <v>0</v>
      </c>
      <c r="T104" s="152"/>
      <c r="U104" s="152"/>
      <c r="V104" s="303" t="s">
        <v>59</v>
      </c>
      <c r="W104" s="304" t="s">
        <v>59</v>
      </c>
      <c r="X104" s="304" t="s">
        <v>59</v>
      </c>
      <c r="Y104" s="304" t="s">
        <v>59</v>
      </c>
      <c r="Z104" s="304" t="s">
        <v>59</v>
      </c>
      <c r="AA104" s="304" t="s">
        <v>59</v>
      </c>
      <c r="AB104" s="304" t="s">
        <v>59</v>
      </c>
      <c r="AC104" s="304" t="s">
        <v>59</v>
      </c>
      <c r="AD104" s="304" t="s">
        <v>59</v>
      </c>
      <c r="AE104" s="304" t="s">
        <v>59</v>
      </c>
      <c r="AF104" s="304" t="s">
        <v>59</v>
      </c>
      <c r="AG104" s="304" t="s">
        <v>59</v>
      </c>
      <c r="AH104" s="304" t="s">
        <v>59</v>
      </c>
      <c r="AI104" s="304" t="s">
        <v>59</v>
      </c>
      <c r="AJ104" s="304" t="s">
        <v>59</v>
      </c>
      <c r="AK104" s="304" t="s">
        <v>59</v>
      </c>
      <c r="AL104" s="304" t="s">
        <v>59</v>
      </c>
      <c r="AM104" s="304" t="s">
        <v>59</v>
      </c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</row>
    <row r="105" spans="1:100" s="9" customFormat="1" ht="12.75" x14ac:dyDescent="0.2">
      <c r="A105" s="156"/>
      <c r="B105" s="253" t="s">
        <v>27</v>
      </c>
      <c r="C105" s="8"/>
      <c r="D105" s="153"/>
      <c r="E105" s="30"/>
      <c r="F105" s="87"/>
      <c r="G105" s="84">
        <f t="shared" ref="G105:G115" si="17">D105</f>
        <v>0</v>
      </c>
      <c r="H105" s="79"/>
      <c r="I105" s="79"/>
      <c r="J105" s="79"/>
      <c r="K105" s="340"/>
      <c r="L105" s="79"/>
      <c r="M105" s="79"/>
      <c r="N105" s="266"/>
      <c r="O105" s="277"/>
      <c r="P105" s="277"/>
      <c r="Q105" s="277"/>
      <c r="R105" s="152"/>
      <c r="S105" s="322">
        <f t="shared" si="16"/>
        <v>0</v>
      </c>
      <c r="T105" s="152"/>
      <c r="U105" s="152"/>
      <c r="V105" s="303" t="s">
        <v>59</v>
      </c>
      <c r="W105" s="304" t="s">
        <v>59</v>
      </c>
      <c r="X105" s="304" t="s">
        <v>59</v>
      </c>
      <c r="Y105" s="304" t="s">
        <v>59</v>
      </c>
      <c r="Z105" s="304" t="s">
        <v>59</v>
      </c>
      <c r="AA105" s="304" t="s">
        <v>59</v>
      </c>
      <c r="AB105" s="304" t="s">
        <v>59</v>
      </c>
      <c r="AC105" s="304" t="s">
        <v>59</v>
      </c>
      <c r="AD105" s="304" t="s">
        <v>59</v>
      </c>
      <c r="AE105" s="304" t="s">
        <v>59</v>
      </c>
      <c r="AF105" s="304" t="s">
        <v>59</v>
      </c>
      <c r="AG105" s="304" t="s">
        <v>59</v>
      </c>
      <c r="AH105" s="304" t="s">
        <v>59</v>
      </c>
      <c r="AI105" s="304" t="s">
        <v>59</v>
      </c>
      <c r="AJ105" s="304" t="s">
        <v>59</v>
      </c>
      <c r="AK105" s="304" t="s">
        <v>59</v>
      </c>
      <c r="AL105" s="304" t="s">
        <v>59</v>
      </c>
      <c r="AM105" s="304" t="s">
        <v>59</v>
      </c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</row>
    <row r="106" spans="1:100" s="9" customFormat="1" ht="13.5" thickBot="1" x14ac:dyDescent="0.25">
      <c r="A106" s="156"/>
      <c r="B106" s="54" t="s">
        <v>7</v>
      </c>
      <c r="C106" s="8"/>
      <c r="D106" s="153"/>
      <c r="E106" s="30"/>
      <c r="F106" s="82"/>
      <c r="G106" s="81">
        <f t="shared" si="17"/>
        <v>0</v>
      </c>
      <c r="H106" s="79"/>
      <c r="I106" s="79"/>
      <c r="J106" s="79"/>
      <c r="K106" s="348"/>
      <c r="L106" s="79"/>
      <c r="M106" s="79"/>
      <c r="N106" s="271"/>
      <c r="O106" s="277"/>
      <c r="P106" s="277"/>
      <c r="Q106" s="277"/>
      <c r="R106" s="152"/>
      <c r="S106" s="322">
        <f t="shared" si="16"/>
        <v>0</v>
      </c>
      <c r="T106" s="152"/>
      <c r="U106" s="152"/>
      <c r="V106" s="303" t="s">
        <v>59</v>
      </c>
      <c r="W106" s="304" t="s">
        <v>59</v>
      </c>
      <c r="X106" s="304" t="s">
        <v>59</v>
      </c>
      <c r="Y106" s="304" t="s">
        <v>59</v>
      </c>
      <c r="Z106" s="304" t="s">
        <v>59</v>
      </c>
      <c r="AA106" s="304" t="s">
        <v>59</v>
      </c>
      <c r="AB106" s="304" t="s">
        <v>59</v>
      </c>
      <c r="AC106" s="304" t="s">
        <v>59</v>
      </c>
      <c r="AD106" s="304" t="s">
        <v>59</v>
      </c>
      <c r="AE106" s="304" t="s">
        <v>59</v>
      </c>
      <c r="AF106" s="304" t="s">
        <v>59</v>
      </c>
      <c r="AG106" s="304" t="s">
        <v>59</v>
      </c>
      <c r="AH106" s="304" t="s">
        <v>60</v>
      </c>
      <c r="AI106" s="304" t="s">
        <v>59</v>
      </c>
      <c r="AJ106" s="304" t="s">
        <v>59</v>
      </c>
      <c r="AK106" s="304" t="s">
        <v>59</v>
      </c>
      <c r="AL106" s="304" t="s">
        <v>59</v>
      </c>
      <c r="AM106" s="304" t="s">
        <v>59</v>
      </c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</row>
    <row r="107" spans="1:100" s="9" customFormat="1" ht="12.75" x14ac:dyDescent="0.2">
      <c r="A107" s="156"/>
      <c r="B107" s="54" t="s">
        <v>8</v>
      </c>
      <c r="C107" s="8"/>
      <c r="D107" s="153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271"/>
      <c r="O107" s="277"/>
      <c r="P107" s="277"/>
      <c r="Q107" s="277"/>
      <c r="R107" s="152"/>
      <c r="S107" s="322">
        <f t="shared" si="16"/>
        <v>0</v>
      </c>
      <c r="T107" s="152"/>
      <c r="U107" s="152"/>
      <c r="V107" s="303" t="s">
        <v>59</v>
      </c>
      <c r="W107" s="304" t="s">
        <v>59</v>
      </c>
      <c r="X107" s="304" t="s">
        <v>59</v>
      </c>
      <c r="Y107" s="304" t="s">
        <v>59</v>
      </c>
      <c r="Z107" s="304" t="s">
        <v>59</v>
      </c>
      <c r="AA107" s="304" t="s">
        <v>59</v>
      </c>
      <c r="AB107" s="304" t="s">
        <v>59</v>
      </c>
      <c r="AC107" s="304" t="s">
        <v>59</v>
      </c>
      <c r="AD107" s="304" t="s">
        <v>59</v>
      </c>
      <c r="AE107" s="304" t="s">
        <v>59</v>
      </c>
      <c r="AF107" s="304" t="s">
        <v>59</v>
      </c>
      <c r="AG107" s="304" t="s">
        <v>59</v>
      </c>
      <c r="AH107" s="304" t="s">
        <v>59</v>
      </c>
      <c r="AI107" s="304" t="s">
        <v>59</v>
      </c>
      <c r="AJ107" s="304" t="s">
        <v>59</v>
      </c>
      <c r="AK107" s="304" t="s">
        <v>59</v>
      </c>
      <c r="AL107" s="304" t="s">
        <v>59</v>
      </c>
      <c r="AM107" s="304" t="s">
        <v>59</v>
      </c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</row>
    <row r="108" spans="1:100" s="9" customFormat="1" ht="12.75" x14ac:dyDescent="0.2">
      <c r="A108" s="156"/>
      <c r="B108" s="54" t="s">
        <v>18</v>
      </c>
      <c r="C108" s="8"/>
      <c r="D108" s="153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271"/>
      <c r="O108" s="277"/>
      <c r="P108" s="277"/>
      <c r="Q108" s="277"/>
      <c r="R108" s="152"/>
      <c r="S108" s="322">
        <f t="shared" si="16"/>
        <v>0</v>
      </c>
      <c r="T108" s="152"/>
      <c r="U108" s="152"/>
      <c r="V108" s="303" t="s">
        <v>59</v>
      </c>
      <c r="W108" s="304" t="s">
        <v>59</v>
      </c>
      <c r="X108" s="304" t="s">
        <v>59</v>
      </c>
      <c r="Y108" s="304" t="s">
        <v>59</v>
      </c>
      <c r="Z108" s="304" t="s">
        <v>59</v>
      </c>
      <c r="AA108" s="304" t="s">
        <v>59</v>
      </c>
      <c r="AB108" s="304" t="s">
        <v>59</v>
      </c>
      <c r="AC108" s="304" t="s">
        <v>59</v>
      </c>
      <c r="AD108" s="304" t="s">
        <v>59</v>
      </c>
      <c r="AE108" s="304" t="s">
        <v>59</v>
      </c>
      <c r="AF108" s="304" t="s">
        <v>59</v>
      </c>
      <c r="AG108" s="304" t="s">
        <v>59</v>
      </c>
      <c r="AH108" s="304" t="s">
        <v>60</v>
      </c>
      <c r="AI108" s="304" t="s">
        <v>59</v>
      </c>
      <c r="AJ108" s="304" t="s">
        <v>59</v>
      </c>
      <c r="AK108" s="304" t="s">
        <v>59</v>
      </c>
      <c r="AL108" s="304" t="s">
        <v>59</v>
      </c>
      <c r="AM108" s="304" t="s">
        <v>59</v>
      </c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</row>
    <row r="109" spans="1:100" s="9" customFormat="1" ht="12.75" x14ac:dyDescent="0.2">
      <c r="A109" s="156"/>
      <c r="B109" s="54" t="s">
        <v>74</v>
      </c>
      <c r="C109" s="8"/>
      <c r="D109" s="153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271"/>
      <c r="O109" s="277"/>
      <c r="P109" s="277"/>
      <c r="Q109" s="277"/>
      <c r="R109" s="152"/>
      <c r="S109" s="322">
        <f t="shared" si="16"/>
        <v>0</v>
      </c>
      <c r="T109" s="152"/>
      <c r="U109" s="152"/>
      <c r="V109" s="303" t="s">
        <v>59</v>
      </c>
      <c r="W109" s="304" t="s">
        <v>59</v>
      </c>
      <c r="X109" s="304" t="s">
        <v>59</v>
      </c>
      <c r="Y109" s="304" t="s">
        <v>59</v>
      </c>
      <c r="Z109" s="304" t="s">
        <v>59</v>
      </c>
      <c r="AA109" s="304" t="s">
        <v>59</v>
      </c>
      <c r="AB109" s="304" t="s">
        <v>59</v>
      </c>
      <c r="AC109" s="304" t="s">
        <v>59</v>
      </c>
      <c r="AD109" s="304" t="s">
        <v>59</v>
      </c>
      <c r="AE109" s="304" t="s">
        <v>59</v>
      </c>
      <c r="AF109" s="304" t="s">
        <v>59</v>
      </c>
      <c r="AG109" s="304" t="s">
        <v>59</v>
      </c>
      <c r="AH109" s="304" t="s">
        <v>60</v>
      </c>
      <c r="AI109" s="304" t="s">
        <v>59</v>
      </c>
      <c r="AJ109" s="304" t="s">
        <v>59</v>
      </c>
      <c r="AK109" s="304" t="s">
        <v>60</v>
      </c>
      <c r="AL109" s="304" t="s">
        <v>59</v>
      </c>
      <c r="AM109" s="304" t="s">
        <v>59</v>
      </c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</row>
    <row r="110" spans="1:100" s="9" customFormat="1" ht="12.75" hidden="1" x14ac:dyDescent="0.2">
      <c r="A110" s="156"/>
      <c r="B110" s="86" t="s">
        <v>126</v>
      </c>
      <c r="C110" s="8"/>
      <c r="D110" s="333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343"/>
      <c r="O110" s="277"/>
      <c r="P110" s="277"/>
      <c r="Q110" s="277"/>
      <c r="R110" s="152"/>
      <c r="S110" s="322">
        <f t="shared" si="16"/>
        <v>0</v>
      </c>
      <c r="T110" s="152"/>
      <c r="U110" s="152"/>
      <c r="V110" s="303" t="s">
        <v>59</v>
      </c>
      <c r="W110" s="304" t="s">
        <v>59</v>
      </c>
      <c r="X110" s="304" t="s">
        <v>59</v>
      </c>
      <c r="Y110" s="304" t="s">
        <v>59</v>
      </c>
      <c r="Z110" s="304" t="s">
        <v>59</v>
      </c>
      <c r="AA110" s="304" t="s">
        <v>59</v>
      </c>
      <c r="AB110" s="304" t="s">
        <v>59</v>
      </c>
      <c r="AC110" s="304" t="s">
        <v>59</v>
      </c>
      <c r="AD110" s="304" t="s">
        <v>60</v>
      </c>
      <c r="AE110" s="304" t="s">
        <v>59</v>
      </c>
      <c r="AF110" s="304" t="s">
        <v>59</v>
      </c>
      <c r="AG110" s="304" t="s">
        <v>60</v>
      </c>
      <c r="AH110" s="304" t="s">
        <v>60</v>
      </c>
      <c r="AI110" s="304" t="s">
        <v>59</v>
      </c>
      <c r="AJ110" s="304" t="s">
        <v>60</v>
      </c>
      <c r="AK110" s="304" t="s">
        <v>60</v>
      </c>
      <c r="AL110" s="304" t="s">
        <v>59</v>
      </c>
      <c r="AM110" s="304" t="s">
        <v>59</v>
      </c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</row>
    <row r="111" spans="1:100" s="9" customFormat="1" ht="12.75" x14ac:dyDescent="0.2">
      <c r="A111" s="156"/>
      <c r="B111" s="86" t="s">
        <v>90</v>
      </c>
      <c r="C111" s="8"/>
      <c r="D111" s="153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271"/>
      <c r="O111" s="277"/>
      <c r="P111" s="277"/>
      <c r="Q111" s="277"/>
      <c r="R111" s="152"/>
      <c r="S111" s="322">
        <f t="shared" si="16"/>
        <v>0</v>
      </c>
      <c r="T111" s="152"/>
      <c r="U111" s="152"/>
      <c r="V111" s="303" t="s">
        <v>59</v>
      </c>
      <c r="W111" s="304" t="s">
        <v>59</v>
      </c>
      <c r="X111" s="304" t="s">
        <v>59</v>
      </c>
      <c r="Y111" s="304" t="s">
        <v>59</v>
      </c>
      <c r="Z111" s="304" t="s">
        <v>59</v>
      </c>
      <c r="AA111" s="304" t="s">
        <v>59</v>
      </c>
      <c r="AB111" s="304" t="s">
        <v>59</v>
      </c>
      <c r="AC111" s="304" t="s">
        <v>59</v>
      </c>
      <c r="AD111" s="304" t="s">
        <v>60</v>
      </c>
      <c r="AE111" s="304" t="s">
        <v>59</v>
      </c>
      <c r="AF111" s="304" t="s">
        <v>59</v>
      </c>
      <c r="AG111" s="304" t="s">
        <v>59</v>
      </c>
      <c r="AH111" s="304" t="s">
        <v>60</v>
      </c>
      <c r="AI111" s="304" t="s">
        <v>59</v>
      </c>
      <c r="AJ111" s="304" t="s">
        <v>59</v>
      </c>
      <c r="AK111" s="304" t="s">
        <v>60</v>
      </c>
      <c r="AL111" s="304" t="s">
        <v>59</v>
      </c>
      <c r="AM111" s="304" t="s">
        <v>59</v>
      </c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</row>
    <row r="112" spans="1:100" s="9" customFormat="1" ht="12.75" hidden="1" x14ac:dyDescent="0.2">
      <c r="A112" s="156"/>
      <c r="B112" s="55" t="s">
        <v>67</v>
      </c>
      <c r="C112" s="8"/>
      <c r="D112" s="333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43"/>
      <c r="O112" s="277"/>
      <c r="P112" s="277"/>
      <c r="Q112" s="277"/>
      <c r="R112" s="152"/>
      <c r="S112" s="322">
        <f t="shared" si="16"/>
        <v>0</v>
      </c>
      <c r="T112" s="152"/>
      <c r="U112" s="152"/>
      <c r="V112" s="303" t="s">
        <v>59</v>
      </c>
      <c r="W112" s="304" t="s">
        <v>60</v>
      </c>
      <c r="X112" s="304" t="s">
        <v>60</v>
      </c>
      <c r="Y112" s="304" t="s">
        <v>60</v>
      </c>
      <c r="Z112" s="304" t="s">
        <v>60</v>
      </c>
      <c r="AA112" s="304" t="s">
        <v>60</v>
      </c>
      <c r="AB112" s="304" t="s">
        <v>60</v>
      </c>
      <c r="AC112" s="304" t="s">
        <v>60</v>
      </c>
      <c r="AD112" s="304" t="s">
        <v>60</v>
      </c>
      <c r="AE112" s="304" t="s">
        <v>60</v>
      </c>
      <c r="AF112" s="304" t="s">
        <v>60</v>
      </c>
      <c r="AG112" s="304" t="s">
        <v>60</v>
      </c>
      <c r="AH112" s="304" t="s">
        <v>60</v>
      </c>
      <c r="AI112" s="304" t="s">
        <v>60</v>
      </c>
      <c r="AJ112" s="304" t="s">
        <v>60</v>
      </c>
      <c r="AK112" s="304" t="s">
        <v>60</v>
      </c>
      <c r="AL112" s="304" t="s">
        <v>60</v>
      </c>
      <c r="AM112" s="304" t="s">
        <v>60</v>
      </c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</row>
    <row r="113" spans="1:100" s="9" customFormat="1" ht="12.75" hidden="1" x14ac:dyDescent="0.2">
      <c r="A113" s="156"/>
      <c r="B113" s="54" t="s">
        <v>227</v>
      </c>
      <c r="C113" s="8"/>
      <c r="D113" s="333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43"/>
      <c r="O113" s="277"/>
      <c r="P113" s="277"/>
      <c r="Q113" s="277"/>
      <c r="R113" s="152"/>
      <c r="S113" s="322">
        <f t="shared" si="16"/>
        <v>0</v>
      </c>
      <c r="T113" s="152"/>
      <c r="U113" s="152"/>
      <c r="V113" s="303" t="s">
        <v>59</v>
      </c>
      <c r="W113" s="304" t="s">
        <v>59</v>
      </c>
      <c r="X113" s="304" t="s">
        <v>60</v>
      </c>
      <c r="Y113" s="304" t="s">
        <v>60</v>
      </c>
      <c r="Z113" s="304" t="s">
        <v>59</v>
      </c>
      <c r="AA113" s="304" t="s">
        <v>59</v>
      </c>
      <c r="AB113" s="304" t="s">
        <v>59</v>
      </c>
      <c r="AC113" s="304" t="s">
        <v>59</v>
      </c>
      <c r="AD113" s="304" t="s">
        <v>60</v>
      </c>
      <c r="AE113" s="304" t="s">
        <v>59</v>
      </c>
      <c r="AF113" s="304" t="s">
        <v>59</v>
      </c>
      <c r="AG113" s="304" t="s">
        <v>59</v>
      </c>
      <c r="AH113" s="304" t="s">
        <v>60</v>
      </c>
      <c r="AI113" s="304" t="s">
        <v>60</v>
      </c>
      <c r="AJ113" s="304" t="s">
        <v>60</v>
      </c>
      <c r="AK113" s="304" t="s">
        <v>60</v>
      </c>
      <c r="AL113" s="304" t="s">
        <v>60</v>
      </c>
      <c r="AM113" s="304" t="s">
        <v>60</v>
      </c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</row>
    <row r="114" spans="1:100" s="9" customFormat="1" ht="12.75" x14ac:dyDescent="0.2">
      <c r="A114" s="156"/>
      <c r="B114" s="55" t="s">
        <v>86</v>
      </c>
      <c r="C114" s="268"/>
      <c r="D114" s="154"/>
      <c r="E114" s="147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8"/>
      <c r="O114" s="99"/>
      <c r="P114" s="99"/>
      <c r="Q114" s="99"/>
      <c r="R114" s="152"/>
      <c r="S114" s="322">
        <f t="shared" si="16"/>
        <v>0</v>
      </c>
      <c r="T114" s="152"/>
      <c r="U114" s="152"/>
      <c r="V114" s="303" t="s">
        <v>59</v>
      </c>
      <c r="W114" s="304" t="s">
        <v>59</v>
      </c>
      <c r="X114" s="304" t="s">
        <v>59</v>
      </c>
      <c r="Y114" s="304" t="s">
        <v>59</v>
      </c>
      <c r="Z114" s="304" t="s">
        <v>59</v>
      </c>
      <c r="AA114" s="304" t="s">
        <v>59</v>
      </c>
      <c r="AB114" s="304" t="s">
        <v>59</v>
      </c>
      <c r="AC114" s="304" t="s">
        <v>59</v>
      </c>
      <c r="AD114" s="304" t="s">
        <v>59</v>
      </c>
      <c r="AE114" s="304" t="s">
        <v>59</v>
      </c>
      <c r="AF114" s="304" t="s">
        <v>59</v>
      </c>
      <c r="AG114" s="304" t="s">
        <v>59</v>
      </c>
      <c r="AH114" s="304" t="s">
        <v>60</v>
      </c>
      <c r="AI114" s="304" t="s">
        <v>59</v>
      </c>
      <c r="AJ114" s="304" t="s">
        <v>59</v>
      </c>
      <c r="AK114" s="304" t="s">
        <v>60</v>
      </c>
      <c r="AL114" s="304" t="s">
        <v>59</v>
      </c>
      <c r="AM114" s="304" t="s">
        <v>59</v>
      </c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</row>
    <row r="115" spans="1:100" s="9" customFormat="1" ht="12.75" x14ac:dyDescent="0.2">
      <c r="A115" s="156"/>
      <c r="B115" s="55" t="s">
        <v>228</v>
      </c>
      <c r="C115" s="268"/>
      <c r="D115" s="154"/>
      <c r="E115" s="147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8"/>
      <c r="O115" s="99"/>
      <c r="P115" s="99"/>
      <c r="Q115" s="99"/>
      <c r="R115" s="152"/>
      <c r="S115" s="322">
        <f t="shared" si="16"/>
        <v>0</v>
      </c>
      <c r="T115" s="152"/>
      <c r="U115" s="152"/>
      <c r="V115" s="303" t="s">
        <v>59</v>
      </c>
      <c r="W115" s="304" t="s">
        <v>59</v>
      </c>
      <c r="X115" s="304" t="s">
        <v>59</v>
      </c>
      <c r="Y115" s="304" t="s">
        <v>59</v>
      </c>
      <c r="Z115" s="304" t="s">
        <v>59</v>
      </c>
      <c r="AA115" s="304" t="s">
        <v>59</v>
      </c>
      <c r="AB115" s="304" t="s">
        <v>59</v>
      </c>
      <c r="AC115" s="304" t="s">
        <v>59</v>
      </c>
      <c r="AD115" s="304" t="s">
        <v>59</v>
      </c>
      <c r="AE115" s="304" t="s">
        <v>59</v>
      </c>
      <c r="AF115" s="304" t="s">
        <v>59</v>
      </c>
      <c r="AG115" s="304" t="s">
        <v>59</v>
      </c>
      <c r="AH115" s="304" t="s">
        <v>60</v>
      </c>
      <c r="AI115" s="304" t="s">
        <v>59</v>
      </c>
      <c r="AJ115" s="304" t="s">
        <v>59</v>
      </c>
      <c r="AK115" s="304" t="s">
        <v>60</v>
      </c>
      <c r="AL115" s="304" t="s">
        <v>59</v>
      </c>
      <c r="AM115" s="304" t="s">
        <v>59</v>
      </c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</row>
    <row r="116" spans="1:100" s="9" customFormat="1" ht="12.75" hidden="1" x14ac:dyDescent="0.2">
      <c r="A116" s="156"/>
      <c r="B116" s="54" t="s">
        <v>229</v>
      </c>
      <c r="C116" s="8"/>
      <c r="D116" s="333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343"/>
      <c r="O116" s="277"/>
      <c r="P116" s="277"/>
      <c r="Q116" s="277"/>
      <c r="R116" s="152"/>
      <c r="S116" s="322">
        <f t="shared" si="16"/>
        <v>0</v>
      </c>
      <c r="T116" s="152"/>
      <c r="U116" s="152"/>
      <c r="V116" s="303" t="s">
        <v>60</v>
      </c>
      <c r="W116" s="304" t="s">
        <v>59</v>
      </c>
      <c r="X116" s="304" t="s">
        <v>60</v>
      </c>
      <c r="Y116" s="304" t="s">
        <v>60</v>
      </c>
      <c r="Z116" s="304" t="s">
        <v>59</v>
      </c>
      <c r="AA116" s="304" t="s">
        <v>60</v>
      </c>
      <c r="AB116" s="304" t="s">
        <v>59</v>
      </c>
      <c r="AC116" s="304" t="s">
        <v>59</v>
      </c>
      <c r="AD116" s="304" t="s">
        <v>60</v>
      </c>
      <c r="AE116" s="304" t="s">
        <v>59</v>
      </c>
      <c r="AF116" s="304" t="s">
        <v>59</v>
      </c>
      <c r="AG116" s="304" t="s">
        <v>60</v>
      </c>
      <c r="AH116" s="304" t="s">
        <v>60</v>
      </c>
      <c r="AI116" s="304" t="s">
        <v>60</v>
      </c>
      <c r="AJ116" s="304" t="s">
        <v>60</v>
      </c>
      <c r="AK116" s="304" t="s">
        <v>60</v>
      </c>
      <c r="AL116" s="304" t="s">
        <v>60</v>
      </c>
      <c r="AM116" s="304" t="s">
        <v>60</v>
      </c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</row>
    <row r="117" spans="1:100" s="9" customFormat="1" ht="12.75" hidden="1" x14ac:dyDescent="0.2">
      <c r="A117" s="156"/>
      <c r="B117" s="55" t="s">
        <v>127</v>
      </c>
      <c r="C117" s="8"/>
      <c r="D117" s="333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43"/>
      <c r="O117" s="277"/>
      <c r="P117" s="277"/>
      <c r="Q117" s="277"/>
      <c r="R117" s="152"/>
      <c r="S117" s="322">
        <f t="shared" si="16"/>
        <v>0</v>
      </c>
      <c r="T117" s="152"/>
      <c r="U117" s="152"/>
      <c r="V117" s="304" t="s">
        <v>60</v>
      </c>
      <c r="W117" s="304" t="s">
        <v>60</v>
      </c>
      <c r="X117" s="304" t="s">
        <v>60</v>
      </c>
      <c r="Y117" s="304" t="s">
        <v>60</v>
      </c>
      <c r="Z117" s="304" t="s">
        <v>59</v>
      </c>
      <c r="AA117" s="304" t="s">
        <v>60</v>
      </c>
      <c r="AB117" s="304" t="s">
        <v>60</v>
      </c>
      <c r="AC117" s="304" t="s">
        <v>60</v>
      </c>
      <c r="AD117" s="304" t="s">
        <v>60</v>
      </c>
      <c r="AE117" s="304" t="s">
        <v>60</v>
      </c>
      <c r="AF117" s="304" t="s">
        <v>59</v>
      </c>
      <c r="AG117" s="304" t="s">
        <v>60</v>
      </c>
      <c r="AH117" s="304" t="s">
        <v>60</v>
      </c>
      <c r="AI117" s="304" t="s">
        <v>60</v>
      </c>
      <c r="AJ117" s="304" t="s">
        <v>60</v>
      </c>
      <c r="AK117" s="304" t="s">
        <v>60</v>
      </c>
      <c r="AL117" s="304" t="s">
        <v>60</v>
      </c>
      <c r="AM117" s="304" t="s">
        <v>60</v>
      </c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</row>
    <row r="118" spans="1:100" s="9" customFormat="1" ht="12.75" hidden="1" x14ac:dyDescent="0.2">
      <c r="A118" s="156"/>
      <c r="B118" s="55" t="s">
        <v>89</v>
      </c>
      <c r="C118" s="8"/>
      <c r="D118" s="333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343"/>
      <c r="O118" s="277"/>
      <c r="P118" s="277"/>
      <c r="Q118" s="277"/>
      <c r="R118" s="152"/>
      <c r="S118" s="322">
        <f t="shared" si="16"/>
        <v>0</v>
      </c>
      <c r="T118" s="152"/>
      <c r="U118" s="152"/>
      <c r="V118" s="303" t="s">
        <v>59</v>
      </c>
      <c r="W118" s="304" t="s">
        <v>59</v>
      </c>
      <c r="X118" s="304" t="s">
        <v>59</v>
      </c>
      <c r="Y118" s="304" t="s">
        <v>59</v>
      </c>
      <c r="Z118" s="304" t="s">
        <v>59</v>
      </c>
      <c r="AA118" s="304" t="s">
        <v>59</v>
      </c>
      <c r="AB118" s="304" t="s">
        <v>59</v>
      </c>
      <c r="AC118" s="304" t="s">
        <v>59</v>
      </c>
      <c r="AD118" s="304" t="s">
        <v>59</v>
      </c>
      <c r="AE118" s="304" t="s">
        <v>59</v>
      </c>
      <c r="AF118" s="304" t="s">
        <v>59</v>
      </c>
      <c r="AG118" s="304" t="s">
        <v>59</v>
      </c>
      <c r="AH118" s="304" t="s">
        <v>60</v>
      </c>
      <c r="AI118" s="304" t="s">
        <v>59</v>
      </c>
      <c r="AJ118" s="304" t="s">
        <v>60</v>
      </c>
      <c r="AK118" s="304" t="s">
        <v>60</v>
      </c>
      <c r="AL118" s="304" t="s">
        <v>59</v>
      </c>
      <c r="AM118" s="304" t="s">
        <v>59</v>
      </c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</row>
    <row r="119" spans="1:100" s="9" customFormat="1" ht="12.75" hidden="1" x14ac:dyDescent="0.2">
      <c r="A119" s="156"/>
      <c r="B119" s="55" t="s">
        <v>75</v>
      </c>
      <c r="C119" s="8"/>
      <c r="D119" s="333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343"/>
      <c r="O119" s="277"/>
      <c r="P119" s="277"/>
      <c r="Q119" s="277"/>
      <c r="R119" s="152"/>
      <c r="S119" s="322">
        <f t="shared" si="16"/>
        <v>0</v>
      </c>
      <c r="T119" s="152"/>
      <c r="U119" s="152"/>
      <c r="V119" s="303" t="s">
        <v>59</v>
      </c>
      <c r="W119" s="304" t="s">
        <v>59</v>
      </c>
      <c r="X119" s="304" t="s">
        <v>59</v>
      </c>
      <c r="Y119" s="304" t="s">
        <v>59</v>
      </c>
      <c r="Z119" s="304" t="s">
        <v>59</v>
      </c>
      <c r="AA119" s="304" t="s">
        <v>59</v>
      </c>
      <c r="AB119" s="304" t="s">
        <v>59</v>
      </c>
      <c r="AC119" s="304" t="s">
        <v>59</v>
      </c>
      <c r="AD119" s="304" t="s">
        <v>59</v>
      </c>
      <c r="AE119" s="304" t="s">
        <v>59</v>
      </c>
      <c r="AF119" s="304" t="s">
        <v>59</v>
      </c>
      <c r="AG119" s="304" t="s">
        <v>59</v>
      </c>
      <c r="AH119" s="304" t="s">
        <v>60</v>
      </c>
      <c r="AI119" s="304" t="s">
        <v>59</v>
      </c>
      <c r="AJ119" s="304" t="s">
        <v>60</v>
      </c>
      <c r="AK119" s="304" t="s">
        <v>60</v>
      </c>
      <c r="AL119" s="304" t="s">
        <v>59</v>
      </c>
      <c r="AM119" s="304" t="s">
        <v>59</v>
      </c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</row>
    <row r="120" spans="1:100" s="9" customFormat="1" ht="12.75" x14ac:dyDescent="0.2">
      <c r="A120" s="156"/>
      <c r="B120" s="55" t="s">
        <v>135</v>
      </c>
      <c r="C120" s="8"/>
      <c r="D120" s="153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271"/>
      <c r="O120" s="277"/>
      <c r="P120" s="277"/>
      <c r="Q120" s="277"/>
      <c r="R120" s="152"/>
      <c r="S120" s="322">
        <f t="shared" si="16"/>
        <v>0</v>
      </c>
      <c r="T120" s="152"/>
      <c r="U120" s="152"/>
      <c r="V120" s="303" t="s">
        <v>59</v>
      </c>
      <c r="W120" s="304" t="s">
        <v>60</v>
      </c>
      <c r="X120" s="304" t="s">
        <v>59</v>
      </c>
      <c r="Y120" s="304" t="s">
        <v>59</v>
      </c>
      <c r="Z120" s="304" t="s">
        <v>59</v>
      </c>
      <c r="AA120" s="304" t="s">
        <v>59</v>
      </c>
      <c r="AB120" s="304" t="s">
        <v>59</v>
      </c>
      <c r="AC120" s="304" t="s">
        <v>59</v>
      </c>
      <c r="AD120" s="304" t="s">
        <v>60</v>
      </c>
      <c r="AE120" s="304" t="s">
        <v>59</v>
      </c>
      <c r="AF120" s="304" t="s">
        <v>59</v>
      </c>
      <c r="AG120" s="304" t="s">
        <v>59</v>
      </c>
      <c r="AH120" s="304" t="s">
        <v>60</v>
      </c>
      <c r="AI120" s="304" t="s">
        <v>59</v>
      </c>
      <c r="AJ120" s="304" t="s">
        <v>59</v>
      </c>
      <c r="AK120" s="304" t="s">
        <v>59</v>
      </c>
      <c r="AL120" s="304" t="s">
        <v>59</v>
      </c>
      <c r="AM120" s="304" t="s">
        <v>59</v>
      </c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</row>
    <row r="121" spans="1:100" s="9" customFormat="1" ht="13.9" customHeight="1" x14ac:dyDescent="0.2">
      <c r="A121" s="156"/>
      <c r="B121" s="55" t="s">
        <v>36</v>
      </c>
      <c r="C121" s="8"/>
      <c r="D121" s="314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41</v>
      </c>
      <c r="O121" s="277"/>
      <c r="P121" s="277"/>
      <c r="Q121" s="277"/>
      <c r="R121" s="152"/>
      <c r="S121" s="322">
        <f t="shared" si="16"/>
        <v>0</v>
      </c>
      <c r="T121" s="152"/>
      <c r="U121" s="152"/>
      <c r="V121" s="303" t="s">
        <v>59</v>
      </c>
      <c r="W121" s="304" t="s">
        <v>59</v>
      </c>
      <c r="X121" s="304" t="s">
        <v>59</v>
      </c>
      <c r="Y121" s="304" t="s">
        <v>59</v>
      </c>
      <c r="Z121" s="304" t="s">
        <v>59</v>
      </c>
      <c r="AA121" s="304" t="s">
        <v>59</v>
      </c>
      <c r="AB121" s="304" t="s">
        <v>59</v>
      </c>
      <c r="AC121" s="304" t="s">
        <v>59</v>
      </c>
      <c r="AD121" s="304" t="s">
        <v>59</v>
      </c>
      <c r="AE121" s="304" t="s">
        <v>59</v>
      </c>
      <c r="AF121" s="304" t="s">
        <v>59</v>
      </c>
      <c r="AG121" s="304" t="s">
        <v>59</v>
      </c>
      <c r="AH121" s="304" t="s">
        <v>59</v>
      </c>
      <c r="AI121" s="304" t="s">
        <v>59</v>
      </c>
      <c r="AJ121" s="304" t="s">
        <v>59</v>
      </c>
      <c r="AK121" s="304" t="s">
        <v>59</v>
      </c>
      <c r="AL121" s="304" t="s">
        <v>59</v>
      </c>
      <c r="AM121" s="304" t="s">
        <v>59</v>
      </c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</row>
    <row r="122" spans="1:100" s="9" customFormat="1" ht="13.5" thickBot="1" x14ac:dyDescent="0.25">
      <c r="A122" s="156"/>
      <c r="B122" s="38" t="s">
        <v>31</v>
      </c>
      <c r="C122" s="272"/>
      <c r="D122" s="263"/>
      <c r="E122" s="273"/>
      <c r="F122" s="328"/>
      <c r="G122" s="317">
        <f t="shared" si="18"/>
        <v>0</v>
      </c>
      <c r="H122" s="79"/>
      <c r="I122" s="79"/>
      <c r="J122" s="79"/>
      <c r="K122" s="79"/>
      <c r="L122" s="79"/>
      <c r="M122" s="79"/>
      <c r="N122" s="220"/>
      <c r="O122" s="99"/>
      <c r="P122" s="99"/>
      <c r="Q122" s="99"/>
      <c r="R122" s="152"/>
      <c r="S122" s="331">
        <f t="shared" si="16"/>
        <v>0</v>
      </c>
      <c r="T122" s="152"/>
      <c r="U122" s="152"/>
      <c r="V122" s="303" t="s">
        <v>59</v>
      </c>
      <c r="W122" s="304" t="s">
        <v>59</v>
      </c>
      <c r="X122" s="304" t="s">
        <v>59</v>
      </c>
      <c r="Y122" s="304" t="s">
        <v>59</v>
      </c>
      <c r="Z122" s="304" t="s">
        <v>59</v>
      </c>
      <c r="AA122" s="304" t="s">
        <v>59</v>
      </c>
      <c r="AB122" s="304" t="s">
        <v>59</v>
      </c>
      <c r="AC122" s="304" t="s">
        <v>59</v>
      </c>
      <c r="AD122" s="304" t="s">
        <v>59</v>
      </c>
      <c r="AE122" s="304" t="s">
        <v>59</v>
      </c>
      <c r="AF122" s="304" t="s">
        <v>59</v>
      </c>
      <c r="AG122" s="304" t="s">
        <v>59</v>
      </c>
      <c r="AH122" s="304" t="s">
        <v>59</v>
      </c>
      <c r="AI122" s="304" t="s">
        <v>59</v>
      </c>
      <c r="AJ122" s="304" t="s">
        <v>59</v>
      </c>
      <c r="AK122" s="304" t="s">
        <v>59</v>
      </c>
      <c r="AL122" s="304" t="s">
        <v>59</v>
      </c>
      <c r="AM122" s="304" t="s">
        <v>59</v>
      </c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</row>
    <row r="123" spans="1:100" s="9" customFormat="1" ht="18" customHeight="1" x14ac:dyDescent="0.2">
      <c r="A123" s="156"/>
      <c r="B123" s="159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56"/>
      <c r="S123" s="39"/>
      <c r="T123" s="156"/>
      <c r="U123" s="156"/>
      <c r="V123" s="31"/>
      <c r="W123" s="151"/>
      <c r="X123" s="156"/>
      <c r="Y123" s="156"/>
      <c r="Z123" s="156"/>
      <c r="AA123" s="156"/>
      <c r="AB123" s="156"/>
      <c r="AC123" s="156"/>
      <c r="AD123" s="156"/>
      <c r="AE123" s="156"/>
      <c r="AF123" s="160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0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101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101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101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101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101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101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101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101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101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101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101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101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101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101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101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101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101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101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101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101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101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101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101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101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101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101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101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101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101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101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101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101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101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101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101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101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101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101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101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101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101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101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101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101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101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101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101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101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101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101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101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101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101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10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101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101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101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101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101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101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101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101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101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101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101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101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101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101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101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101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101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101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101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101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101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101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101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101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101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101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101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101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101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101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101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101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101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101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101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101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101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101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101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101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101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101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101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101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101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101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101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101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101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101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101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101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101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101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101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101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101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101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101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101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101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101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101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101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101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101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101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101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101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101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101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101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101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101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101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101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101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101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101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101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101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101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101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101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101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101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101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101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101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101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101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101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101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101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101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101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101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101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101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101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101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101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101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101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101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101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101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101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101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101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101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101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101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101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101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101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101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101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101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101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101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101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101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101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101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101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101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101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101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101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101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101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101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101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101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101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101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101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101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101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101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101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101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101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101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101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101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101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101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101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101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101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101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101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101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101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101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101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101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101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101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101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101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101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101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101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101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101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101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101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101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101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101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101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101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101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101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101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101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101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101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101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101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101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101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101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101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101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101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101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101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101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101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101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101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101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101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101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101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101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101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101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101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101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101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101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101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101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101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101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101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101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101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101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101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101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101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101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101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101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101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101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101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101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101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101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101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101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101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101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101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101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101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101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101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101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101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101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101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101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101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101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101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101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101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101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101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101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101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101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101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101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101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101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101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101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101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101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101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101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101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101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101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101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101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101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101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101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101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101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101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101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101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101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101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101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101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101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101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101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101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101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101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101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101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101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101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101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101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101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101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101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101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101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101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101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101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101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101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101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101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101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101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101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101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101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101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101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101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101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101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101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101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101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101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101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101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101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101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101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101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101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N7WTpMxD1R/b2XzeoAIsETf72yQTHhhuzm8CzWOlHnN0+SY3NBZatGzzJgbuR1d1d7YDXjjywNYheNHpT75tPg==" saltValue="Jpp9yucW2E3GxztFfN1EgA==" spinCount="100000" sheet="1" objects="1" scenarios="1"/>
  <autoFilter ref="V19:AM122" xr:uid="{00000000-0009-0000-0000-000001000000}">
    <filterColumn colId="14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B63">
    <cfRule type="duplicateValues" dxfId="16" priority="1086" stopIfTrue="1"/>
  </conditionalFormatting>
  <conditionalFormatting sqref="V20:W123">
    <cfRule type="cellIs" dxfId="15" priority="125" operator="equal">
      <formula>"aus"</formula>
    </cfRule>
    <cfRule type="cellIs" dxfId="14" priority="126" operator="equal">
      <formula>"ein"</formula>
    </cfRule>
  </conditionalFormatting>
  <conditionalFormatting sqref="X20:AM122">
    <cfRule type="cellIs" dxfId="13" priority="1" operator="equal">
      <formula>"aus"</formula>
    </cfRule>
    <cfRule type="cellIs" dxfId="12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71"/>
      <c r="D1" s="172"/>
      <c r="F1" s="7"/>
      <c r="H1" s="7"/>
      <c r="I1" s="7"/>
      <c r="P1" s="118"/>
      <c r="Q1" s="118"/>
      <c r="R1" s="118"/>
      <c r="S1" s="118"/>
      <c r="U1" s="6"/>
      <c r="V1" s="6"/>
      <c r="W1" s="6"/>
      <c r="X1" s="6"/>
      <c r="Y1" s="6"/>
      <c r="Z1" s="6"/>
      <c r="AA1" s="6"/>
      <c r="AB1" s="60" t="s">
        <v>65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48" t="s">
        <v>97</v>
      </c>
      <c r="C2" s="67"/>
      <c r="D2" s="173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74"/>
      <c r="Q2" s="174"/>
      <c r="R2" s="174"/>
      <c r="S2" s="174"/>
      <c r="T2" s="22"/>
      <c r="U2" s="7"/>
      <c r="V2" s="6"/>
      <c r="W2" s="6"/>
      <c r="X2" s="6"/>
      <c r="Y2" s="6"/>
      <c r="Z2" s="6"/>
      <c r="AA2" s="6"/>
      <c r="AB2" s="175" t="s">
        <v>272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54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43"/>
      <c r="Q3" s="143"/>
      <c r="R3" s="143"/>
      <c r="S3" s="143"/>
      <c r="T3" s="2"/>
      <c r="U3" s="11"/>
      <c r="V3" s="6"/>
      <c r="W3" s="6"/>
      <c r="X3" s="6"/>
      <c r="Y3" s="6"/>
      <c r="Z3" s="6"/>
      <c r="AA3" s="6"/>
      <c r="AB3" s="175" t="s">
        <v>273</v>
      </c>
      <c r="AC3" s="454">
        <v>0</v>
      </c>
      <c r="AD3" s="455"/>
      <c r="AE3" s="455"/>
      <c r="AF3" s="456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9" customFormat="1" ht="12" customHeight="1" x14ac:dyDescent="0.2">
      <c r="A4" s="120"/>
      <c r="B4" s="246" t="s">
        <v>9</v>
      </c>
      <c r="C4" s="478">
        <f>Deckblatt_Ex_MPT!C4</f>
        <v>0</v>
      </c>
      <c r="D4" s="479"/>
      <c r="E4" s="479"/>
      <c r="F4" s="479"/>
      <c r="G4" s="479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79"/>
      <c r="U4" s="481"/>
      <c r="V4" s="120"/>
      <c r="W4" s="120"/>
      <c r="X4" s="120"/>
      <c r="Y4" s="120"/>
      <c r="Z4" s="120"/>
      <c r="AA4" s="120"/>
      <c r="AB4" s="227"/>
      <c r="AC4" s="457"/>
      <c r="AD4" s="458"/>
      <c r="AE4" s="458"/>
      <c r="AF4" s="459"/>
      <c r="AG4" s="120"/>
      <c r="AH4" s="120"/>
      <c r="AI4" s="120"/>
      <c r="AJ4" s="120"/>
      <c r="AK4" s="120"/>
      <c r="AL4" s="226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s="119" customFormat="1" ht="12" customHeight="1" x14ac:dyDescent="0.2">
      <c r="A5" s="120"/>
      <c r="B5" s="246" t="s">
        <v>175</v>
      </c>
      <c r="C5" s="470">
        <f>Deckblatt_Ex_MPT!C5</f>
        <v>0</v>
      </c>
      <c r="D5" s="471"/>
      <c r="E5" s="471"/>
      <c r="F5" s="471"/>
      <c r="G5" s="471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1"/>
      <c r="U5" s="473"/>
      <c r="V5" s="120"/>
      <c r="W5" s="120"/>
      <c r="X5" s="120"/>
      <c r="Y5" s="120"/>
      <c r="Z5" s="120"/>
      <c r="AA5" s="120"/>
      <c r="AB5" s="227"/>
      <c r="AC5" s="457"/>
      <c r="AD5" s="458"/>
      <c r="AE5" s="458"/>
      <c r="AF5" s="459"/>
      <c r="AG5" s="120"/>
      <c r="AH5" s="120"/>
      <c r="AI5" s="120"/>
      <c r="AJ5" s="120"/>
      <c r="AK5" s="120"/>
      <c r="AL5" s="226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</row>
    <row r="6" spans="1:100" s="119" customFormat="1" ht="12" customHeight="1" thickBot="1" x14ac:dyDescent="0.25">
      <c r="A6" s="120"/>
      <c r="B6" s="250" t="s">
        <v>265</v>
      </c>
      <c r="C6" s="470">
        <f>Deckblatt_Ex_MPT!C6</f>
        <v>0</v>
      </c>
      <c r="D6" s="471"/>
      <c r="E6" s="471"/>
      <c r="F6" s="471"/>
      <c r="G6" s="471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1"/>
      <c r="U6" s="473"/>
      <c r="V6" s="120"/>
      <c r="W6" s="120"/>
      <c r="X6" s="120"/>
      <c r="Y6" s="120"/>
      <c r="Z6" s="120"/>
      <c r="AA6" s="120"/>
      <c r="AB6" s="227"/>
      <c r="AC6" s="460"/>
      <c r="AD6" s="461"/>
      <c r="AE6" s="461"/>
      <c r="AF6" s="462"/>
      <c r="AG6" s="120"/>
      <c r="AH6" s="120"/>
      <c r="AI6" s="120"/>
      <c r="AJ6" s="120"/>
      <c r="AK6" s="120"/>
      <c r="AL6" s="226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</row>
    <row r="7" spans="1:100" s="119" customFormat="1" ht="12" customHeight="1" x14ac:dyDescent="0.2">
      <c r="A7" s="120"/>
      <c r="B7" s="250" t="s">
        <v>69</v>
      </c>
      <c r="C7" s="470">
        <f>Deckblatt_Ex_MPT!C7</f>
        <v>0</v>
      </c>
      <c r="D7" s="471"/>
      <c r="E7" s="471"/>
      <c r="F7" s="471"/>
      <c r="G7" s="471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1"/>
      <c r="U7" s="473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226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</row>
    <row r="8" spans="1:100" s="119" customFormat="1" ht="12" customHeight="1" x14ac:dyDescent="0.2">
      <c r="A8" s="120"/>
      <c r="B8" s="250" t="s">
        <v>13</v>
      </c>
      <c r="C8" s="470" t="str">
        <f>Deckblatt_Ex_MPT!C8</f>
        <v>Mobile Hospiz- und Palliativteams</v>
      </c>
      <c r="D8" s="471"/>
      <c r="E8" s="471"/>
      <c r="F8" s="471"/>
      <c r="G8" s="471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1"/>
      <c r="U8" s="473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226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</row>
    <row r="9" spans="1:100" s="119" customFormat="1" ht="12" customHeight="1" x14ac:dyDescent="0.2">
      <c r="A9" s="120"/>
      <c r="B9" s="250" t="s">
        <v>37</v>
      </c>
      <c r="C9" s="470">
        <f>Deckblatt_Ex_MPT!C9</f>
        <v>0</v>
      </c>
      <c r="D9" s="471"/>
      <c r="E9" s="471"/>
      <c r="F9" s="471"/>
      <c r="G9" s="471"/>
      <c r="H9" s="472"/>
      <c r="I9" s="472"/>
      <c r="J9" s="472"/>
      <c r="K9" s="472"/>
      <c r="L9" s="472"/>
      <c r="M9" s="472"/>
      <c r="N9" s="472"/>
      <c r="O9" s="472"/>
      <c r="P9" s="472"/>
      <c r="Q9" s="472"/>
      <c r="R9" s="472"/>
      <c r="S9" s="472"/>
      <c r="T9" s="471"/>
      <c r="U9" s="473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226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</row>
    <row r="10" spans="1:100" s="119" customFormat="1" ht="12" customHeight="1" x14ac:dyDescent="0.2">
      <c r="A10" s="120"/>
      <c r="B10" s="250" t="s">
        <v>158</v>
      </c>
      <c r="C10" s="470">
        <f>Deckblatt_Ex_MPT!C10</f>
        <v>0</v>
      </c>
      <c r="D10" s="471"/>
      <c r="E10" s="471"/>
      <c r="F10" s="471"/>
      <c r="G10" s="471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1"/>
      <c r="U10" s="473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226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</row>
    <row r="11" spans="1:100" s="119" customFormat="1" ht="12" customHeight="1" x14ac:dyDescent="0.2">
      <c r="A11" s="120"/>
      <c r="B11" s="247" t="s">
        <v>182</v>
      </c>
      <c r="C11" s="470">
        <f>Deckblatt_Ex_MPT!C11</f>
        <v>0</v>
      </c>
      <c r="D11" s="471"/>
      <c r="E11" s="471"/>
      <c r="F11" s="471"/>
      <c r="G11" s="471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1"/>
      <c r="U11" s="473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226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</row>
    <row r="12" spans="1:100" s="119" customFormat="1" ht="12" customHeight="1" x14ac:dyDescent="0.2">
      <c r="A12" s="120"/>
      <c r="B12" s="247" t="s">
        <v>183</v>
      </c>
      <c r="C12" s="470">
        <f>Deckblatt_Ex_MPT!C12</f>
        <v>0</v>
      </c>
      <c r="D12" s="471"/>
      <c r="E12" s="471"/>
      <c r="F12" s="471"/>
      <c r="G12" s="471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  <c r="T12" s="471"/>
      <c r="U12" s="473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226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</row>
    <row r="13" spans="1:100" s="119" customFormat="1" ht="12" customHeight="1" thickBot="1" x14ac:dyDescent="0.25">
      <c r="A13" s="120"/>
      <c r="B13" s="250" t="s">
        <v>99</v>
      </c>
      <c r="C13" s="474">
        <f>Deckblatt_Ex_MPT!C13</f>
        <v>0</v>
      </c>
      <c r="D13" s="475"/>
      <c r="E13" s="475"/>
      <c r="F13" s="475"/>
      <c r="G13" s="475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5"/>
      <c r="U13" s="477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226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</row>
    <row r="14" spans="1:100" ht="18.75" thickBot="1" x14ac:dyDescent="0.3">
      <c r="A14" s="6"/>
      <c r="B14" s="255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43"/>
      <c r="Q14" s="143"/>
      <c r="R14" s="143"/>
      <c r="S14" s="143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94" customFormat="1" ht="16.149999999999999" customHeight="1" thickBot="1" x14ac:dyDescent="0.25">
      <c r="A15" s="384"/>
      <c r="B15" s="385" t="s">
        <v>100</v>
      </c>
      <c r="C15" s="463" t="s">
        <v>186</v>
      </c>
      <c r="D15" s="464"/>
      <c r="E15" s="386"/>
      <c r="F15" s="387"/>
      <c r="G15" s="386"/>
      <c r="H15" s="465" t="s">
        <v>38</v>
      </c>
      <c r="I15" s="466"/>
      <c r="J15" s="236"/>
      <c r="K15" s="467" t="s">
        <v>178</v>
      </c>
      <c r="L15" s="468"/>
      <c r="M15" s="468"/>
      <c r="N15" s="469"/>
      <c r="O15" s="237"/>
      <c r="P15" s="467" t="s">
        <v>137</v>
      </c>
      <c r="Q15" s="468"/>
      <c r="R15" s="468"/>
      <c r="S15" s="469"/>
      <c r="T15" s="386"/>
      <c r="U15" s="387"/>
      <c r="V15" s="384"/>
      <c r="W15" s="387" t="s">
        <v>76</v>
      </c>
      <c r="X15" s="384"/>
      <c r="Y15" s="384"/>
      <c r="Z15" s="229"/>
      <c r="AA15" s="229"/>
      <c r="AB15" s="384"/>
      <c r="AC15" s="384"/>
      <c r="AD15" s="384"/>
      <c r="AE15" s="384"/>
      <c r="AF15" s="384"/>
      <c r="AG15" s="229"/>
      <c r="AH15" s="229"/>
      <c r="AI15" s="229"/>
      <c r="AJ15" s="229"/>
      <c r="AK15" s="229"/>
      <c r="AL15" s="235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4"/>
      <c r="BS15" s="384"/>
      <c r="BT15" s="384"/>
      <c r="BU15" s="384"/>
      <c r="BV15" s="384"/>
      <c r="BW15" s="384"/>
      <c r="BX15" s="384"/>
      <c r="BY15" s="384"/>
      <c r="BZ15" s="384"/>
      <c r="CA15" s="384"/>
      <c r="CB15" s="384"/>
      <c r="CC15" s="384"/>
      <c r="CD15" s="384"/>
      <c r="CE15" s="384"/>
      <c r="CF15" s="384"/>
      <c r="CG15" s="384"/>
      <c r="CH15" s="384"/>
      <c r="CI15" s="384"/>
      <c r="CJ15" s="384"/>
      <c r="CK15" s="384"/>
      <c r="CL15" s="384"/>
      <c r="CM15" s="384"/>
      <c r="CN15" s="384"/>
      <c r="CO15" s="384"/>
      <c r="CP15" s="384"/>
      <c r="CQ15" s="384"/>
      <c r="CR15" s="384"/>
      <c r="CS15" s="384"/>
      <c r="CT15" s="384"/>
      <c r="CU15" s="384"/>
      <c r="CV15" s="384"/>
    </row>
    <row r="16" spans="1:100" s="384" customFormat="1" ht="34.700000000000003" customHeight="1" thickBot="1" x14ac:dyDescent="0.25">
      <c r="B16" s="388"/>
      <c r="C16" s="389" t="s">
        <v>221</v>
      </c>
      <c r="D16" s="389" t="s">
        <v>22</v>
      </c>
      <c r="E16" s="390"/>
      <c r="F16" s="389" t="s">
        <v>101</v>
      </c>
      <c r="G16" s="390"/>
      <c r="H16" s="238" t="s">
        <v>39</v>
      </c>
      <c r="I16" s="238" t="s">
        <v>40</v>
      </c>
      <c r="J16" s="239"/>
      <c r="K16" s="238" t="s">
        <v>221</v>
      </c>
      <c r="L16" s="240" t="s">
        <v>22</v>
      </c>
      <c r="M16" s="241"/>
      <c r="N16" s="238" t="s">
        <v>101</v>
      </c>
      <c r="O16" s="241"/>
      <c r="P16" s="238" t="s">
        <v>221</v>
      </c>
      <c r="Q16" s="240" t="s">
        <v>22</v>
      </c>
      <c r="R16" s="241"/>
      <c r="S16" s="238" t="s">
        <v>101</v>
      </c>
      <c r="T16" s="391"/>
      <c r="U16" s="389" t="s">
        <v>23</v>
      </c>
      <c r="W16" s="392" t="s">
        <v>58</v>
      </c>
      <c r="Y16" s="393"/>
      <c r="Z16" s="229"/>
      <c r="AA16" s="229"/>
      <c r="AG16" s="229"/>
      <c r="AH16" s="229"/>
      <c r="AI16" s="229"/>
      <c r="AJ16" s="229"/>
      <c r="AK16" s="229"/>
      <c r="AL16" s="235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</row>
    <row r="17" spans="2:50" s="101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76"/>
      <c r="Q17" s="176"/>
      <c r="R17" s="176"/>
      <c r="S17" s="176"/>
      <c r="T17" s="14"/>
      <c r="U17" s="14"/>
      <c r="V17" s="33"/>
      <c r="Y17" s="303"/>
      <c r="AL17" s="279"/>
    </row>
    <row r="18" spans="2:50" s="101" customFormat="1" ht="13.5" thickBot="1" x14ac:dyDescent="0.25">
      <c r="B18" s="35" t="s">
        <v>96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177"/>
      <c r="N18" s="74">
        <f>SUM(N41)</f>
        <v>0</v>
      </c>
      <c r="O18" s="177"/>
      <c r="P18" s="47">
        <f>SUM(P20,P41,P63,P77)</f>
        <v>0</v>
      </c>
      <c r="Q18" s="47">
        <f>IFERROR(P18/$X$4,0)</f>
        <v>0</v>
      </c>
      <c r="R18" s="177"/>
      <c r="S18" s="74">
        <f>SUM(S20,S41,S63,S77)</f>
        <v>0</v>
      </c>
      <c r="T18" s="25"/>
      <c r="U18" s="27"/>
      <c r="W18" s="399">
        <f t="shared" ref="W18:W49" si="0">IFERROR(F18/D18,0)</f>
        <v>0</v>
      </c>
      <c r="Y18" s="303"/>
      <c r="AL18" s="279"/>
    </row>
    <row r="19" spans="2:50" s="101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176"/>
      <c r="L19" s="176"/>
      <c r="M19" s="176"/>
      <c r="N19" s="176"/>
      <c r="O19" s="176"/>
      <c r="P19" s="176"/>
      <c r="Q19" s="176"/>
      <c r="R19" s="176"/>
      <c r="S19" s="176"/>
      <c r="T19" s="14"/>
      <c r="U19" s="14"/>
      <c r="W19" s="280"/>
      <c r="AG19" s="303" t="s">
        <v>144</v>
      </c>
      <c r="AH19" s="101" t="s">
        <v>145</v>
      </c>
      <c r="AI19" s="101" t="s">
        <v>174</v>
      </c>
      <c r="AJ19" s="101" t="s">
        <v>173</v>
      </c>
      <c r="AK19" s="101" t="s">
        <v>146</v>
      </c>
      <c r="AL19" s="101" t="s">
        <v>147</v>
      </c>
      <c r="AM19" s="101" t="s">
        <v>148</v>
      </c>
      <c r="AN19" s="101" t="s">
        <v>172</v>
      </c>
      <c r="AO19" s="101" t="s">
        <v>149</v>
      </c>
      <c r="AP19" s="101" t="s">
        <v>180</v>
      </c>
      <c r="AQ19" s="101" t="s">
        <v>150</v>
      </c>
      <c r="AR19" s="101" t="s">
        <v>151</v>
      </c>
      <c r="AS19" s="101" t="s">
        <v>152</v>
      </c>
      <c r="AT19" s="101" t="s">
        <v>153</v>
      </c>
      <c r="AU19" s="101" t="s">
        <v>155</v>
      </c>
      <c r="AV19" s="101" t="s">
        <v>154</v>
      </c>
      <c r="AW19" s="101" t="s">
        <v>156</v>
      </c>
      <c r="AX19" s="101" t="s">
        <v>157</v>
      </c>
    </row>
    <row r="20" spans="2:50" s="71" customFormat="1" ht="13.5" thickBot="1" x14ac:dyDescent="0.25">
      <c r="B20" s="18" t="s">
        <v>52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78"/>
      <c r="L20" s="178"/>
      <c r="M20" s="178"/>
      <c r="N20" s="178"/>
      <c r="O20" s="178"/>
      <c r="P20" s="75">
        <f>SUM(P21:P39)</f>
        <v>0</v>
      </c>
      <c r="Q20" s="75">
        <f>IFERROR(P20/$AC$1,0)</f>
        <v>0</v>
      </c>
      <c r="R20" s="178"/>
      <c r="S20" s="74">
        <f>SUM(S21:S39)</f>
        <v>0</v>
      </c>
      <c r="T20" s="26"/>
      <c r="U20" s="398" t="s">
        <v>262</v>
      </c>
      <c r="W20" s="43">
        <f t="shared" si="0"/>
        <v>0</v>
      </c>
      <c r="AG20" s="303" t="s">
        <v>59</v>
      </c>
      <c r="AH20" s="304" t="s">
        <v>59</v>
      </c>
      <c r="AI20" s="304" t="s">
        <v>59</v>
      </c>
      <c r="AJ20" s="304" t="s">
        <v>59</v>
      </c>
      <c r="AK20" s="304" t="s">
        <v>59</v>
      </c>
      <c r="AL20" s="304" t="s">
        <v>59</v>
      </c>
      <c r="AM20" s="304" t="s">
        <v>59</v>
      </c>
      <c r="AN20" s="304" t="s">
        <v>59</v>
      </c>
      <c r="AO20" s="304" t="s">
        <v>59</v>
      </c>
      <c r="AP20" s="304" t="s">
        <v>59</v>
      </c>
      <c r="AQ20" s="304" t="s">
        <v>59</v>
      </c>
      <c r="AR20" s="304" t="s">
        <v>59</v>
      </c>
      <c r="AS20" s="304" t="s">
        <v>60</v>
      </c>
      <c r="AT20" s="304" t="s">
        <v>59</v>
      </c>
      <c r="AU20" s="304" t="s">
        <v>59</v>
      </c>
      <c r="AV20" s="304" t="s">
        <v>59</v>
      </c>
      <c r="AW20" s="304" t="s">
        <v>59</v>
      </c>
      <c r="AX20" s="304" t="s">
        <v>59</v>
      </c>
    </row>
    <row r="21" spans="2:50" s="71" customFormat="1" ht="12.75" hidden="1" x14ac:dyDescent="0.2">
      <c r="B21" s="253" t="s">
        <v>230</v>
      </c>
      <c r="C21" s="350"/>
      <c r="D21" s="282">
        <f>IFERROR(C21/$AC$1,0)</f>
        <v>0</v>
      </c>
      <c r="E21" s="283"/>
      <c r="F21" s="351"/>
      <c r="G21" s="283"/>
      <c r="H21" s="285">
        <f>F21</f>
        <v>0</v>
      </c>
      <c r="I21" s="285"/>
      <c r="J21" s="283"/>
      <c r="K21" s="179"/>
      <c r="L21" s="179"/>
      <c r="M21" s="179"/>
      <c r="N21" s="179"/>
      <c r="O21" s="179"/>
      <c r="P21" s="352"/>
      <c r="Q21" s="164">
        <f>IFERROR(P21/$AC$1,0)</f>
        <v>0</v>
      </c>
      <c r="R21" s="179"/>
      <c r="S21" s="353"/>
      <c r="T21" s="283"/>
      <c r="U21" s="354"/>
      <c r="W21" s="285">
        <f>IFERROR(F21/D21,0)</f>
        <v>0</v>
      </c>
      <c r="AG21" s="303" t="s">
        <v>59</v>
      </c>
      <c r="AH21" s="304" t="s">
        <v>59</v>
      </c>
      <c r="AI21" s="304" t="s">
        <v>60</v>
      </c>
      <c r="AJ21" s="304" t="s">
        <v>60</v>
      </c>
      <c r="AK21" s="304" t="s">
        <v>59</v>
      </c>
      <c r="AL21" s="304" t="s">
        <v>60</v>
      </c>
      <c r="AM21" s="304" t="s">
        <v>59</v>
      </c>
      <c r="AN21" s="304" t="s">
        <v>59</v>
      </c>
      <c r="AO21" s="304" t="s">
        <v>59</v>
      </c>
      <c r="AP21" s="304" t="s">
        <v>59</v>
      </c>
      <c r="AQ21" s="304" t="s">
        <v>59</v>
      </c>
      <c r="AR21" s="304" t="s">
        <v>59</v>
      </c>
      <c r="AS21" s="304" t="s">
        <v>60</v>
      </c>
      <c r="AT21" s="304" t="s">
        <v>59</v>
      </c>
      <c r="AU21" s="304" t="s">
        <v>60</v>
      </c>
      <c r="AV21" s="304" t="s">
        <v>59</v>
      </c>
      <c r="AW21" s="304" t="s">
        <v>59</v>
      </c>
      <c r="AX21" s="304" t="s">
        <v>59</v>
      </c>
    </row>
    <row r="22" spans="2:50" s="71" customFormat="1" ht="12.75" hidden="1" x14ac:dyDescent="0.2">
      <c r="B22" s="86" t="s">
        <v>231</v>
      </c>
      <c r="C22" s="355"/>
      <c r="D22" s="288">
        <f t="shared" si="1"/>
        <v>0</v>
      </c>
      <c r="E22" s="283"/>
      <c r="F22" s="351"/>
      <c r="G22" s="283"/>
      <c r="H22" s="289">
        <f t="shared" ref="H22:H39" si="2">F22</f>
        <v>0</v>
      </c>
      <c r="I22" s="289"/>
      <c r="J22" s="283"/>
      <c r="K22" s="179"/>
      <c r="L22" s="179"/>
      <c r="M22" s="179"/>
      <c r="N22" s="179"/>
      <c r="O22" s="179"/>
      <c r="P22" s="179"/>
      <c r="Q22" s="179"/>
      <c r="R22" s="179"/>
      <c r="S22" s="179"/>
      <c r="T22" s="283"/>
      <c r="U22" s="356"/>
      <c r="W22" s="289">
        <f t="shared" si="0"/>
        <v>0</v>
      </c>
      <c r="AG22" s="303" t="s">
        <v>60</v>
      </c>
      <c r="AH22" s="304" t="s">
        <v>60</v>
      </c>
      <c r="AI22" s="304" t="s">
        <v>60</v>
      </c>
      <c r="AJ22" s="304" t="s">
        <v>60</v>
      </c>
      <c r="AK22" s="304" t="s">
        <v>59</v>
      </c>
      <c r="AL22" s="304" t="s">
        <v>59</v>
      </c>
      <c r="AM22" s="304" t="s">
        <v>60</v>
      </c>
      <c r="AN22" s="304" t="s">
        <v>60</v>
      </c>
      <c r="AO22" s="304" t="s">
        <v>60</v>
      </c>
      <c r="AP22" s="304" t="s">
        <v>59</v>
      </c>
      <c r="AQ22" s="304" t="s">
        <v>59</v>
      </c>
      <c r="AR22" s="304" t="s">
        <v>60</v>
      </c>
      <c r="AS22" s="304" t="s">
        <v>60</v>
      </c>
      <c r="AT22" s="304" t="s">
        <v>60</v>
      </c>
      <c r="AU22" s="304" t="s">
        <v>60</v>
      </c>
      <c r="AV22" s="304" t="s">
        <v>60</v>
      </c>
      <c r="AW22" s="304" t="s">
        <v>60</v>
      </c>
      <c r="AX22" s="304" t="s">
        <v>60</v>
      </c>
    </row>
    <row r="23" spans="2:50" s="71" customFormat="1" ht="12.75" hidden="1" x14ac:dyDescent="0.2">
      <c r="B23" s="70" t="s">
        <v>232</v>
      </c>
      <c r="C23" s="355"/>
      <c r="D23" s="288">
        <f t="shared" si="1"/>
        <v>0</v>
      </c>
      <c r="E23" s="283"/>
      <c r="F23" s="351"/>
      <c r="G23" s="283"/>
      <c r="H23" s="289">
        <f t="shared" si="2"/>
        <v>0</v>
      </c>
      <c r="I23" s="289"/>
      <c r="J23" s="283"/>
      <c r="K23" s="179"/>
      <c r="L23" s="179"/>
      <c r="M23" s="179"/>
      <c r="N23" s="179"/>
      <c r="O23" s="179"/>
      <c r="P23" s="179"/>
      <c r="Q23" s="179"/>
      <c r="R23" s="179"/>
      <c r="S23" s="179"/>
      <c r="T23" s="283"/>
      <c r="U23" s="408"/>
      <c r="W23" s="289">
        <f t="shared" si="0"/>
        <v>0</v>
      </c>
      <c r="AG23" s="303" t="s">
        <v>60</v>
      </c>
      <c r="AH23" s="304" t="s">
        <v>60</v>
      </c>
      <c r="AI23" s="304" t="s">
        <v>60</v>
      </c>
      <c r="AJ23" s="304" t="s">
        <v>60</v>
      </c>
      <c r="AK23" s="304" t="s">
        <v>59</v>
      </c>
      <c r="AL23" s="304" t="s">
        <v>59</v>
      </c>
      <c r="AM23" s="304" t="s">
        <v>60</v>
      </c>
      <c r="AN23" s="304" t="s">
        <v>60</v>
      </c>
      <c r="AO23" s="304" t="s">
        <v>60</v>
      </c>
      <c r="AP23" s="304" t="s">
        <v>60</v>
      </c>
      <c r="AQ23" s="304" t="s">
        <v>59</v>
      </c>
      <c r="AR23" s="304" t="s">
        <v>60</v>
      </c>
      <c r="AS23" s="304" t="s">
        <v>60</v>
      </c>
      <c r="AT23" s="304" t="s">
        <v>60</v>
      </c>
      <c r="AU23" s="304" t="s">
        <v>60</v>
      </c>
      <c r="AV23" s="304" t="s">
        <v>60</v>
      </c>
      <c r="AW23" s="304" t="s">
        <v>60</v>
      </c>
      <c r="AX23" s="304" t="s">
        <v>60</v>
      </c>
    </row>
    <row r="24" spans="2:50" s="71" customFormat="1" ht="12.75" x14ac:dyDescent="0.2">
      <c r="B24" s="253" t="s">
        <v>233</v>
      </c>
      <c r="C24" s="287"/>
      <c r="D24" s="288">
        <f t="shared" si="1"/>
        <v>0</v>
      </c>
      <c r="E24" s="283"/>
      <c r="F24" s="284"/>
      <c r="G24" s="283"/>
      <c r="H24" s="289">
        <f t="shared" si="2"/>
        <v>0</v>
      </c>
      <c r="I24" s="289"/>
      <c r="J24" s="283"/>
      <c r="K24" s="179"/>
      <c r="L24" s="179"/>
      <c r="M24" s="179"/>
      <c r="N24" s="179"/>
      <c r="O24" s="179"/>
      <c r="P24" s="361"/>
      <c r="Q24" s="165">
        <f>IFERROR(P24/$AC$1,0)</f>
        <v>0</v>
      </c>
      <c r="R24" s="179"/>
      <c r="S24" s="345"/>
      <c r="T24" s="283"/>
      <c r="U24" s="286"/>
      <c r="W24" s="289">
        <f t="shared" si="0"/>
        <v>0</v>
      </c>
      <c r="AG24" s="303" t="s">
        <v>59</v>
      </c>
      <c r="AH24" s="304" t="s">
        <v>59</v>
      </c>
      <c r="AI24" s="304" t="s">
        <v>60</v>
      </c>
      <c r="AJ24" s="304" t="s">
        <v>60</v>
      </c>
      <c r="AK24" s="304" t="s">
        <v>60</v>
      </c>
      <c r="AL24" s="304" t="s">
        <v>60</v>
      </c>
      <c r="AM24" s="304" t="s">
        <v>59</v>
      </c>
      <c r="AN24" s="304" t="s">
        <v>59</v>
      </c>
      <c r="AO24" s="304" t="s">
        <v>60</v>
      </c>
      <c r="AP24" s="304" t="s">
        <v>59</v>
      </c>
      <c r="AQ24" s="304" t="s">
        <v>59</v>
      </c>
      <c r="AR24" s="304" t="s">
        <v>60</v>
      </c>
      <c r="AS24" s="304" t="s">
        <v>60</v>
      </c>
      <c r="AT24" s="304" t="s">
        <v>59</v>
      </c>
      <c r="AU24" s="304" t="s">
        <v>59</v>
      </c>
      <c r="AV24" s="304" t="s">
        <v>59</v>
      </c>
      <c r="AW24" s="304" t="s">
        <v>59</v>
      </c>
      <c r="AX24" s="304" t="s">
        <v>59</v>
      </c>
    </row>
    <row r="25" spans="2:50" s="71" customFormat="1" ht="12.75" hidden="1" x14ac:dyDescent="0.2">
      <c r="B25" s="86" t="s">
        <v>234</v>
      </c>
      <c r="C25" s="355"/>
      <c r="D25" s="288">
        <f t="shared" si="1"/>
        <v>0</v>
      </c>
      <c r="E25" s="283"/>
      <c r="F25" s="351"/>
      <c r="G25" s="283"/>
      <c r="H25" s="289">
        <f t="shared" si="2"/>
        <v>0</v>
      </c>
      <c r="I25" s="289"/>
      <c r="J25" s="283"/>
      <c r="K25" s="179"/>
      <c r="L25" s="179"/>
      <c r="M25" s="179"/>
      <c r="N25" s="179"/>
      <c r="O25" s="179"/>
      <c r="P25" s="357"/>
      <c r="Q25" s="166">
        <f>IFERROR(P25/$AC$1,0)</f>
        <v>0</v>
      </c>
      <c r="R25" s="179"/>
      <c r="S25" s="345"/>
      <c r="T25" s="283"/>
      <c r="U25" s="356"/>
      <c r="W25" s="289">
        <f t="shared" si="0"/>
        <v>0</v>
      </c>
      <c r="AG25" s="303" t="s">
        <v>60</v>
      </c>
      <c r="AH25" s="304" t="s">
        <v>59</v>
      </c>
      <c r="AI25" s="304" t="s">
        <v>60</v>
      </c>
      <c r="AJ25" s="304" t="s">
        <v>60</v>
      </c>
      <c r="AK25" s="304" t="s">
        <v>60</v>
      </c>
      <c r="AL25" s="304" t="s">
        <v>60</v>
      </c>
      <c r="AM25" s="304" t="s">
        <v>60</v>
      </c>
      <c r="AN25" s="304" t="s">
        <v>60</v>
      </c>
      <c r="AO25" s="304" t="s">
        <v>60</v>
      </c>
      <c r="AP25" s="304" t="s">
        <v>59</v>
      </c>
      <c r="AQ25" s="304" t="s">
        <v>60</v>
      </c>
      <c r="AR25" s="304" t="s">
        <v>60</v>
      </c>
      <c r="AS25" s="304" t="s">
        <v>60</v>
      </c>
      <c r="AT25" s="304" t="s">
        <v>59</v>
      </c>
      <c r="AU25" s="304" t="s">
        <v>60</v>
      </c>
      <c r="AV25" s="304" t="s">
        <v>59</v>
      </c>
      <c r="AW25" s="304" t="s">
        <v>59</v>
      </c>
      <c r="AX25" s="304" t="s">
        <v>59</v>
      </c>
    </row>
    <row r="26" spans="2:50" s="71" customFormat="1" ht="12.75" hidden="1" x14ac:dyDescent="0.2">
      <c r="B26" s="86" t="s">
        <v>235</v>
      </c>
      <c r="C26" s="355"/>
      <c r="D26" s="288">
        <f t="shared" si="1"/>
        <v>0</v>
      </c>
      <c r="E26" s="283"/>
      <c r="F26" s="351"/>
      <c r="G26" s="283"/>
      <c r="H26" s="289">
        <f t="shared" si="2"/>
        <v>0</v>
      </c>
      <c r="I26" s="289"/>
      <c r="J26" s="283"/>
      <c r="K26" s="179"/>
      <c r="L26" s="179"/>
      <c r="M26" s="179"/>
      <c r="N26" s="179"/>
      <c r="O26" s="179"/>
      <c r="P26" s="357"/>
      <c r="Q26" s="166">
        <f>IFERROR(P26/$AC$1,0)</f>
        <v>0</v>
      </c>
      <c r="R26" s="179"/>
      <c r="S26" s="345"/>
      <c r="T26" s="283"/>
      <c r="U26" s="356"/>
      <c r="W26" s="289">
        <f t="shared" si="0"/>
        <v>0</v>
      </c>
      <c r="AG26" s="303" t="s">
        <v>60</v>
      </c>
      <c r="AH26" s="304" t="s">
        <v>59</v>
      </c>
      <c r="AI26" s="304" t="s">
        <v>60</v>
      </c>
      <c r="AJ26" s="304" t="s">
        <v>60</v>
      </c>
      <c r="AK26" s="304" t="s">
        <v>60</v>
      </c>
      <c r="AL26" s="304" t="s">
        <v>60</v>
      </c>
      <c r="AM26" s="304" t="s">
        <v>60</v>
      </c>
      <c r="AN26" s="304" t="s">
        <v>60</v>
      </c>
      <c r="AO26" s="304" t="s">
        <v>60</v>
      </c>
      <c r="AP26" s="304" t="s">
        <v>59</v>
      </c>
      <c r="AQ26" s="304" t="s">
        <v>60</v>
      </c>
      <c r="AR26" s="304" t="s">
        <v>60</v>
      </c>
      <c r="AS26" s="304" t="s">
        <v>60</v>
      </c>
      <c r="AT26" s="304" t="s">
        <v>59</v>
      </c>
      <c r="AU26" s="304" t="s">
        <v>60</v>
      </c>
      <c r="AV26" s="304" t="s">
        <v>59</v>
      </c>
      <c r="AW26" s="304" t="s">
        <v>59</v>
      </c>
      <c r="AX26" s="304" t="s">
        <v>59</v>
      </c>
    </row>
    <row r="27" spans="2:50" s="71" customFormat="1" ht="12.75" hidden="1" x14ac:dyDescent="0.2">
      <c r="B27" s="70" t="s">
        <v>236</v>
      </c>
      <c r="C27" s="358"/>
      <c r="D27" s="288">
        <f t="shared" si="1"/>
        <v>0</v>
      </c>
      <c r="E27" s="283"/>
      <c r="F27" s="351"/>
      <c r="G27" s="283"/>
      <c r="H27" s="289">
        <f t="shared" si="2"/>
        <v>0</v>
      </c>
      <c r="I27" s="291"/>
      <c r="J27" s="283"/>
      <c r="K27" s="179"/>
      <c r="L27" s="179"/>
      <c r="M27" s="179"/>
      <c r="N27" s="179"/>
      <c r="O27" s="179"/>
      <c r="P27" s="179"/>
      <c r="Q27" s="179"/>
      <c r="R27" s="179"/>
      <c r="S27" s="179"/>
      <c r="T27" s="283"/>
      <c r="U27" s="356"/>
      <c r="W27" s="289">
        <f t="shared" si="0"/>
        <v>0</v>
      </c>
      <c r="AG27" s="303" t="s">
        <v>60</v>
      </c>
      <c r="AH27" s="304" t="s">
        <v>60</v>
      </c>
      <c r="AI27" s="304" t="s">
        <v>60</v>
      </c>
      <c r="AJ27" s="304" t="s">
        <v>60</v>
      </c>
      <c r="AK27" s="304" t="s">
        <v>60</v>
      </c>
      <c r="AL27" s="304" t="s">
        <v>60</v>
      </c>
      <c r="AM27" s="304" t="s">
        <v>60</v>
      </c>
      <c r="AN27" s="304" t="s">
        <v>60</v>
      </c>
      <c r="AO27" s="304" t="s">
        <v>60</v>
      </c>
      <c r="AP27" s="304" t="s">
        <v>60</v>
      </c>
      <c r="AQ27" s="304" t="s">
        <v>59</v>
      </c>
      <c r="AR27" s="304" t="s">
        <v>60</v>
      </c>
      <c r="AS27" s="304" t="s">
        <v>60</v>
      </c>
      <c r="AT27" s="304" t="s">
        <v>60</v>
      </c>
      <c r="AU27" s="304" t="s">
        <v>60</v>
      </c>
      <c r="AV27" s="304" t="s">
        <v>60</v>
      </c>
      <c r="AW27" s="304" t="s">
        <v>60</v>
      </c>
      <c r="AX27" s="304" t="s">
        <v>60</v>
      </c>
    </row>
    <row r="28" spans="2:50" s="71" customFormat="1" ht="12.75" hidden="1" x14ac:dyDescent="0.2">
      <c r="B28" s="55" t="s">
        <v>237</v>
      </c>
      <c r="C28" s="359"/>
      <c r="D28" s="293">
        <f t="shared" si="1"/>
        <v>0</v>
      </c>
      <c r="E28" s="283"/>
      <c r="F28" s="360"/>
      <c r="G28" s="283"/>
      <c r="H28" s="289">
        <f t="shared" si="2"/>
        <v>0</v>
      </c>
      <c r="I28" s="89"/>
      <c r="J28" s="283"/>
      <c r="K28" s="179"/>
      <c r="L28" s="179"/>
      <c r="M28" s="179"/>
      <c r="N28" s="179"/>
      <c r="O28" s="179"/>
      <c r="P28" s="361"/>
      <c r="Q28" s="165">
        <f>IFERROR(P28/$AC$1,0)</f>
        <v>0</v>
      </c>
      <c r="R28" s="179"/>
      <c r="S28" s="345"/>
      <c r="T28" s="283"/>
      <c r="U28" s="356"/>
      <c r="W28" s="289">
        <f t="shared" si="0"/>
        <v>0</v>
      </c>
      <c r="AG28" s="303" t="s">
        <v>59</v>
      </c>
      <c r="AH28" s="304" t="s">
        <v>59</v>
      </c>
      <c r="AI28" s="304" t="s">
        <v>60</v>
      </c>
      <c r="AJ28" s="304" t="s">
        <v>60</v>
      </c>
      <c r="AK28" s="304" t="s">
        <v>60</v>
      </c>
      <c r="AL28" s="304" t="s">
        <v>60</v>
      </c>
      <c r="AM28" s="304" t="s">
        <v>60</v>
      </c>
      <c r="AN28" s="304" t="s">
        <v>60</v>
      </c>
      <c r="AO28" s="304" t="s">
        <v>59</v>
      </c>
      <c r="AP28" s="304" t="s">
        <v>59</v>
      </c>
      <c r="AQ28" s="304" t="s">
        <v>60</v>
      </c>
      <c r="AR28" s="304" t="s">
        <v>60</v>
      </c>
      <c r="AS28" s="304" t="s">
        <v>60</v>
      </c>
      <c r="AT28" s="304" t="s">
        <v>60</v>
      </c>
      <c r="AU28" s="304" t="s">
        <v>60</v>
      </c>
      <c r="AV28" s="304" t="s">
        <v>60</v>
      </c>
      <c r="AW28" s="304" t="s">
        <v>59</v>
      </c>
      <c r="AX28" s="304" t="s">
        <v>59</v>
      </c>
    </row>
    <row r="29" spans="2:50" s="71" customFormat="1" ht="12.75" hidden="1" x14ac:dyDescent="0.2">
      <c r="B29" s="54" t="s">
        <v>238</v>
      </c>
      <c r="C29" s="359"/>
      <c r="D29" s="293">
        <f t="shared" si="1"/>
        <v>0</v>
      </c>
      <c r="E29" s="283"/>
      <c r="F29" s="351"/>
      <c r="G29" s="283"/>
      <c r="H29" s="289">
        <f t="shared" si="2"/>
        <v>0</v>
      </c>
      <c r="I29" s="89"/>
      <c r="J29" s="283"/>
      <c r="K29" s="179"/>
      <c r="L29" s="179"/>
      <c r="M29" s="179"/>
      <c r="N29" s="179"/>
      <c r="O29" s="179"/>
      <c r="P29" s="357"/>
      <c r="Q29" s="166">
        <f>IFERROR(P29/$AC$1,0)</f>
        <v>0</v>
      </c>
      <c r="R29" s="179"/>
      <c r="S29" s="345"/>
      <c r="T29" s="283"/>
      <c r="U29" s="356"/>
      <c r="W29" s="289">
        <f t="shared" si="0"/>
        <v>0</v>
      </c>
      <c r="AG29" s="303" t="s">
        <v>59</v>
      </c>
      <c r="AH29" s="304" t="s">
        <v>59</v>
      </c>
      <c r="AI29" s="304" t="s">
        <v>60</v>
      </c>
      <c r="AJ29" s="304" t="s">
        <v>60</v>
      </c>
      <c r="AK29" s="304" t="s">
        <v>60</v>
      </c>
      <c r="AL29" s="304" t="s">
        <v>60</v>
      </c>
      <c r="AM29" s="304" t="s">
        <v>60</v>
      </c>
      <c r="AN29" s="304" t="s">
        <v>60</v>
      </c>
      <c r="AO29" s="304" t="s">
        <v>59</v>
      </c>
      <c r="AP29" s="304" t="s">
        <v>59</v>
      </c>
      <c r="AQ29" s="304" t="s">
        <v>60</v>
      </c>
      <c r="AR29" s="304" t="s">
        <v>60</v>
      </c>
      <c r="AS29" s="304" t="s">
        <v>60</v>
      </c>
      <c r="AT29" s="304" t="s">
        <v>60</v>
      </c>
      <c r="AU29" s="304" t="s">
        <v>60</v>
      </c>
      <c r="AV29" s="304" t="s">
        <v>59</v>
      </c>
      <c r="AW29" s="304" t="s">
        <v>59</v>
      </c>
      <c r="AX29" s="304" t="s">
        <v>59</v>
      </c>
    </row>
    <row r="30" spans="2:50" s="71" customFormat="1" ht="12.75" hidden="1" x14ac:dyDescent="0.2">
      <c r="B30" s="86" t="s">
        <v>50</v>
      </c>
      <c r="C30" s="359"/>
      <c r="D30" s="293">
        <f t="shared" si="1"/>
        <v>0</v>
      </c>
      <c r="E30" s="283"/>
      <c r="F30" s="351"/>
      <c r="G30" s="283"/>
      <c r="H30" s="289">
        <f t="shared" si="2"/>
        <v>0</v>
      </c>
      <c r="I30" s="89"/>
      <c r="J30" s="283"/>
      <c r="K30" s="179"/>
      <c r="L30" s="179"/>
      <c r="M30" s="179"/>
      <c r="N30" s="179"/>
      <c r="O30" s="179"/>
      <c r="P30" s="357"/>
      <c r="Q30" s="166">
        <f>IFERROR(P30/$AC$1,0)</f>
        <v>0</v>
      </c>
      <c r="R30" s="179"/>
      <c r="S30" s="345"/>
      <c r="T30" s="283"/>
      <c r="U30" s="356"/>
      <c r="W30" s="289">
        <f t="shared" si="0"/>
        <v>0</v>
      </c>
      <c r="AG30" s="303" t="s">
        <v>59</v>
      </c>
      <c r="AH30" s="304" t="s">
        <v>59</v>
      </c>
      <c r="AI30" s="304" t="s">
        <v>60</v>
      </c>
      <c r="AJ30" s="304" t="s">
        <v>60</v>
      </c>
      <c r="AK30" s="304" t="s">
        <v>60</v>
      </c>
      <c r="AL30" s="304" t="s">
        <v>60</v>
      </c>
      <c r="AM30" s="304" t="s">
        <v>60</v>
      </c>
      <c r="AN30" s="304" t="s">
        <v>60</v>
      </c>
      <c r="AO30" s="304" t="s">
        <v>60</v>
      </c>
      <c r="AP30" s="304" t="s">
        <v>59</v>
      </c>
      <c r="AQ30" s="304" t="s">
        <v>60</v>
      </c>
      <c r="AR30" s="304" t="s">
        <v>60</v>
      </c>
      <c r="AS30" s="304" t="s">
        <v>60</v>
      </c>
      <c r="AT30" s="304" t="s">
        <v>59</v>
      </c>
      <c r="AU30" s="304" t="s">
        <v>60</v>
      </c>
      <c r="AV30" s="304" t="s">
        <v>59</v>
      </c>
      <c r="AW30" s="304" t="s">
        <v>59</v>
      </c>
      <c r="AX30" s="304" t="s">
        <v>59</v>
      </c>
    </row>
    <row r="31" spans="2:50" s="71" customFormat="1" ht="12.75" hidden="1" x14ac:dyDescent="0.2">
      <c r="B31" s="86" t="s">
        <v>239</v>
      </c>
      <c r="C31" s="359"/>
      <c r="D31" s="293">
        <f t="shared" si="1"/>
        <v>0</v>
      </c>
      <c r="E31" s="283"/>
      <c r="F31" s="351"/>
      <c r="G31" s="283"/>
      <c r="H31" s="289">
        <f t="shared" si="2"/>
        <v>0</v>
      </c>
      <c r="I31" s="89"/>
      <c r="J31" s="283"/>
      <c r="K31" s="179"/>
      <c r="L31" s="179"/>
      <c r="M31" s="179"/>
      <c r="N31" s="179"/>
      <c r="O31" s="179"/>
      <c r="P31" s="179"/>
      <c r="Q31" s="179"/>
      <c r="R31" s="179"/>
      <c r="S31" s="179"/>
      <c r="T31" s="283"/>
      <c r="U31" s="356"/>
      <c r="W31" s="289">
        <f t="shared" si="0"/>
        <v>0</v>
      </c>
      <c r="AG31" s="303" t="s">
        <v>60</v>
      </c>
      <c r="AH31" s="304" t="s">
        <v>60</v>
      </c>
      <c r="AI31" s="304" t="s">
        <v>59</v>
      </c>
      <c r="AJ31" s="304" t="s">
        <v>59</v>
      </c>
      <c r="AK31" s="304" t="s">
        <v>60</v>
      </c>
      <c r="AL31" s="304" t="s">
        <v>60</v>
      </c>
      <c r="AM31" s="304" t="s">
        <v>60</v>
      </c>
      <c r="AN31" s="304" t="s">
        <v>60</v>
      </c>
      <c r="AO31" s="304" t="s">
        <v>60</v>
      </c>
      <c r="AP31" s="304" t="s">
        <v>60</v>
      </c>
      <c r="AQ31" s="304" t="s">
        <v>60</v>
      </c>
      <c r="AR31" s="304" t="s">
        <v>60</v>
      </c>
      <c r="AS31" s="304" t="s">
        <v>60</v>
      </c>
      <c r="AT31" s="304" t="s">
        <v>60</v>
      </c>
      <c r="AU31" s="304" t="s">
        <v>60</v>
      </c>
      <c r="AV31" s="304" t="s">
        <v>60</v>
      </c>
      <c r="AW31" s="304" t="s">
        <v>60</v>
      </c>
      <c r="AX31" s="304" t="s">
        <v>60</v>
      </c>
    </row>
    <row r="32" spans="2:50" s="71" customFormat="1" ht="12.75" x14ac:dyDescent="0.2">
      <c r="B32" s="55" t="s">
        <v>240</v>
      </c>
      <c r="C32" s="292"/>
      <c r="D32" s="293">
        <f t="shared" si="1"/>
        <v>0</v>
      </c>
      <c r="E32" s="283"/>
      <c r="F32" s="284"/>
      <c r="G32" s="283"/>
      <c r="H32" s="289">
        <f t="shared" ref="H32:H33" si="3">F32</f>
        <v>0</v>
      </c>
      <c r="I32" s="89"/>
      <c r="J32" s="283"/>
      <c r="K32" s="179"/>
      <c r="L32" s="179"/>
      <c r="M32" s="179"/>
      <c r="N32" s="179"/>
      <c r="O32" s="179"/>
      <c r="P32" s="361"/>
      <c r="Q32" s="165">
        <f>IFERROR(P32/$AC$1,0)</f>
        <v>0</v>
      </c>
      <c r="R32" s="179"/>
      <c r="S32" s="362"/>
      <c r="T32" s="283"/>
      <c r="U32" s="290"/>
      <c r="W32" s="289">
        <f t="shared" si="0"/>
        <v>0</v>
      </c>
      <c r="AG32" s="303" t="s">
        <v>60</v>
      </c>
      <c r="AH32" s="304" t="s">
        <v>59</v>
      </c>
      <c r="AI32" s="304" t="s">
        <v>59</v>
      </c>
      <c r="AJ32" s="304" t="s">
        <v>59</v>
      </c>
      <c r="AK32" s="304" t="s">
        <v>60</v>
      </c>
      <c r="AL32" s="304" t="s">
        <v>60</v>
      </c>
      <c r="AM32" s="304" t="s">
        <v>60</v>
      </c>
      <c r="AN32" s="304" t="s">
        <v>60</v>
      </c>
      <c r="AO32" s="304" t="s">
        <v>59</v>
      </c>
      <c r="AP32" s="304" t="s">
        <v>59</v>
      </c>
      <c r="AQ32" s="304" t="s">
        <v>59</v>
      </c>
      <c r="AR32" s="304" t="s">
        <v>60</v>
      </c>
      <c r="AS32" s="304" t="s">
        <v>60</v>
      </c>
      <c r="AT32" s="304" t="s">
        <v>60</v>
      </c>
      <c r="AU32" s="304" t="s">
        <v>59</v>
      </c>
      <c r="AV32" s="304" t="s">
        <v>59</v>
      </c>
      <c r="AW32" s="304" t="s">
        <v>59</v>
      </c>
      <c r="AX32" s="304" t="s">
        <v>59</v>
      </c>
    </row>
    <row r="33" spans="2:50" s="71" customFormat="1" ht="12.75" x14ac:dyDescent="0.2">
      <c r="B33" s="55" t="s">
        <v>241</v>
      </c>
      <c r="C33" s="292"/>
      <c r="D33" s="293">
        <f t="shared" si="1"/>
        <v>0</v>
      </c>
      <c r="E33" s="283"/>
      <c r="F33" s="284"/>
      <c r="G33" s="283"/>
      <c r="H33" s="289">
        <f t="shared" si="3"/>
        <v>0</v>
      </c>
      <c r="I33" s="89"/>
      <c r="J33" s="283"/>
      <c r="K33" s="179"/>
      <c r="L33" s="179"/>
      <c r="M33" s="179"/>
      <c r="N33" s="179"/>
      <c r="O33" s="179"/>
      <c r="P33" s="179"/>
      <c r="Q33" s="179"/>
      <c r="R33" s="179"/>
      <c r="S33" s="179"/>
      <c r="T33" s="283"/>
      <c r="U33" s="290"/>
      <c r="W33" s="289">
        <f t="shared" si="0"/>
        <v>0</v>
      </c>
      <c r="AG33" s="303" t="s">
        <v>60</v>
      </c>
      <c r="AH33" s="304" t="s">
        <v>60</v>
      </c>
      <c r="AI33" s="304" t="s">
        <v>60</v>
      </c>
      <c r="AJ33" s="304" t="s">
        <v>60</v>
      </c>
      <c r="AK33" s="304" t="s">
        <v>60</v>
      </c>
      <c r="AL33" s="304" t="s">
        <v>60</v>
      </c>
      <c r="AM33" s="304" t="s">
        <v>60</v>
      </c>
      <c r="AN33" s="304" t="s">
        <v>60</v>
      </c>
      <c r="AO33" s="304" t="s">
        <v>59</v>
      </c>
      <c r="AP33" s="304" t="s">
        <v>60</v>
      </c>
      <c r="AQ33" s="304" t="s">
        <v>59</v>
      </c>
      <c r="AR33" s="304" t="s">
        <v>60</v>
      </c>
      <c r="AS33" s="304" t="s">
        <v>60</v>
      </c>
      <c r="AT33" s="304" t="s">
        <v>60</v>
      </c>
      <c r="AU33" s="304" t="s">
        <v>59</v>
      </c>
      <c r="AV33" s="304" t="s">
        <v>60</v>
      </c>
      <c r="AW33" s="304" t="s">
        <v>60</v>
      </c>
      <c r="AX33" s="304" t="s">
        <v>60</v>
      </c>
    </row>
    <row r="34" spans="2:50" s="71" customFormat="1" ht="12.75" hidden="1" x14ac:dyDescent="0.2">
      <c r="B34" s="55" t="s">
        <v>242</v>
      </c>
      <c r="C34" s="359"/>
      <c r="D34" s="293">
        <f t="shared" si="1"/>
        <v>0</v>
      </c>
      <c r="E34" s="283"/>
      <c r="F34" s="351"/>
      <c r="G34" s="283"/>
      <c r="H34" s="289"/>
      <c r="I34" s="89">
        <f>F34</f>
        <v>0</v>
      </c>
      <c r="J34" s="283"/>
      <c r="K34" s="179"/>
      <c r="L34" s="179"/>
      <c r="M34" s="179"/>
      <c r="N34" s="179"/>
      <c r="O34" s="179"/>
      <c r="P34" s="179"/>
      <c r="Q34" s="179">
        <f>IFERROR(P34/$AC$1,0)</f>
        <v>0</v>
      </c>
      <c r="R34" s="179"/>
      <c r="S34" s="179"/>
      <c r="T34" s="283"/>
      <c r="U34" s="356"/>
      <c r="W34" s="289">
        <f t="shared" si="0"/>
        <v>0</v>
      </c>
      <c r="AG34" s="303" t="s">
        <v>60</v>
      </c>
      <c r="AH34" s="304" t="s">
        <v>60</v>
      </c>
      <c r="AI34" s="304" t="s">
        <v>60</v>
      </c>
      <c r="AJ34" s="304" t="s">
        <v>60</v>
      </c>
      <c r="AK34" s="304" t="s">
        <v>60</v>
      </c>
      <c r="AL34" s="304" t="s">
        <v>60</v>
      </c>
      <c r="AM34" s="304" t="s">
        <v>60</v>
      </c>
      <c r="AN34" s="304" t="s">
        <v>60</v>
      </c>
      <c r="AO34" s="304" t="s">
        <v>60</v>
      </c>
      <c r="AP34" s="304" t="s">
        <v>60</v>
      </c>
      <c r="AQ34" s="304" t="s">
        <v>60</v>
      </c>
      <c r="AR34" s="304" t="s">
        <v>60</v>
      </c>
      <c r="AS34" s="304" t="s">
        <v>60</v>
      </c>
      <c r="AT34" s="304" t="s">
        <v>60</v>
      </c>
      <c r="AU34" s="304" t="s">
        <v>60</v>
      </c>
      <c r="AV34" s="304" t="s">
        <v>60</v>
      </c>
      <c r="AW34" s="304" t="s">
        <v>60</v>
      </c>
      <c r="AX34" s="304" t="s">
        <v>60</v>
      </c>
    </row>
    <row r="35" spans="2:50" s="71" customFormat="1" ht="12.75" hidden="1" x14ac:dyDescent="0.2">
      <c r="B35" s="55" t="s">
        <v>243</v>
      </c>
      <c r="C35" s="359"/>
      <c r="D35" s="293">
        <f t="shared" si="1"/>
        <v>0</v>
      </c>
      <c r="E35" s="283"/>
      <c r="F35" s="351"/>
      <c r="G35" s="283"/>
      <c r="H35" s="289">
        <f>F35</f>
        <v>0</v>
      </c>
      <c r="I35" s="89"/>
      <c r="J35" s="283"/>
      <c r="K35" s="179"/>
      <c r="L35" s="179"/>
      <c r="M35" s="179"/>
      <c r="N35" s="179"/>
      <c r="O35" s="179"/>
      <c r="P35" s="179"/>
      <c r="Q35" s="179"/>
      <c r="R35" s="179"/>
      <c r="S35" s="179"/>
      <c r="T35" s="283"/>
      <c r="U35" s="356"/>
      <c r="W35" s="289">
        <f t="shared" si="0"/>
        <v>0</v>
      </c>
      <c r="AG35" s="303" t="s">
        <v>59</v>
      </c>
      <c r="AH35" s="304" t="s">
        <v>60</v>
      </c>
      <c r="AI35" s="304" t="s">
        <v>59</v>
      </c>
      <c r="AJ35" s="304" t="s">
        <v>59</v>
      </c>
      <c r="AK35" s="304" t="s">
        <v>59</v>
      </c>
      <c r="AL35" s="304" t="s">
        <v>59</v>
      </c>
      <c r="AM35" s="304" t="s">
        <v>59</v>
      </c>
      <c r="AN35" s="304" t="s">
        <v>59</v>
      </c>
      <c r="AO35" s="304" t="s">
        <v>60</v>
      </c>
      <c r="AP35" s="304" t="s">
        <v>59</v>
      </c>
      <c r="AQ35" s="304" t="s">
        <v>59</v>
      </c>
      <c r="AR35" s="304" t="s">
        <v>60</v>
      </c>
      <c r="AS35" s="304" t="s">
        <v>60</v>
      </c>
      <c r="AT35" s="304" t="s">
        <v>60</v>
      </c>
      <c r="AU35" s="304" t="s">
        <v>60</v>
      </c>
      <c r="AV35" s="304" t="s">
        <v>60</v>
      </c>
      <c r="AW35" s="304" t="s">
        <v>59</v>
      </c>
      <c r="AX35" s="304" t="s">
        <v>59</v>
      </c>
    </row>
    <row r="36" spans="2:50" s="71" customFormat="1" ht="12.75" hidden="1" x14ac:dyDescent="0.2">
      <c r="B36" s="55" t="s">
        <v>48</v>
      </c>
      <c r="C36" s="359"/>
      <c r="D36" s="293">
        <f t="shared" si="1"/>
        <v>0</v>
      </c>
      <c r="E36" s="283"/>
      <c r="F36" s="351"/>
      <c r="G36" s="283"/>
      <c r="H36" s="289">
        <f>F36</f>
        <v>0</v>
      </c>
      <c r="I36" s="89"/>
      <c r="J36" s="283"/>
      <c r="K36" s="179"/>
      <c r="L36" s="179"/>
      <c r="M36" s="179"/>
      <c r="N36" s="179"/>
      <c r="O36" s="179"/>
      <c r="P36" s="361"/>
      <c r="Q36" s="165">
        <f>IFERROR(P36/$AC$1,0)</f>
        <v>0</v>
      </c>
      <c r="R36" s="179"/>
      <c r="S36" s="362"/>
      <c r="T36" s="283"/>
      <c r="U36" s="356"/>
      <c r="W36" s="289">
        <f t="shared" si="0"/>
        <v>0</v>
      </c>
      <c r="AG36" s="303" t="s">
        <v>60</v>
      </c>
      <c r="AH36" s="304" t="s">
        <v>59</v>
      </c>
      <c r="AI36" s="304" t="s">
        <v>60</v>
      </c>
      <c r="AJ36" s="304" t="s">
        <v>60</v>
      </c>
      <c r="AK36" s="304" t="s">
        <v>60</v>
      </c>
      <c r="AL36" s="304" t="s">
        <v>60</v>
      </c>
      <c r="AM36" s="304" t="s">
        <v>60</v>
      </c>
      <c r="AN36" s="304" t="s">
        <v>60</v>
      </c>
      <c r="AO36" s="304" t="s">
        <v>60</v>
      </c>
      <c r="AP36" s="304" t="s">
        <v>60</v>
      </c>
      <c r="AQ36" s="304" t="s">
        <v>60</v>
      </c>
      <c r="AR36" s="304" t="s">
        <v>60</v>
      </c>
      <c r="AS36" s="304" t="s">
        <v>60</v>
      </c>
      <c r="AT36" s="304" t="s">
        <v>60</v>
      </c>
      <c r="AU36" s="304" t="s">
        <v>60</v>
      </c>
      <c r="AV36" s="304" t="s">
        <v>60</v>
      </c>
      <c r="AW36" s="304" t="s">
        <v>59</v>
      </c>
      <c r="AX36" s="304" t="s">
        <v>59</v>
      </c>
    </row>
    <row r="37" spans="2:50" s="71" customFormat="1" ht="12.75" hidden="1" x14ac:dyDescent="0.2">
      <c r="B37" s="55" t="s">
        <v>244</v>
      </c>
      <c r="C37" s="359"/>
      <c r="D37" s="293">
        <f t="shared" si="1"/>
        <v>0</v>
      </c>
      <c r="E37" s="283"/>
      <c r="F37" s="351"/>
      <c r="G37" s="283"/>
      <c r="H37" s="289">
        <f>F37</f>
        <v>0</v>
      </c>
      <c r="I37" s="89"/>
      <c r="J37" s="283"/>
      <c r="K37" s="179"/>
      <c r="L37" s="179"/>
      <c r="M37" s="179"/>
      <c r="N37" s="179"/>
      <c r="O37" s="179"/>
      <c r="P37" s="179"/>
      <c r="Q37" s="179"/>
      <c r="R37" s="179"/>
      <c r="S37" s="179"/>
      <c r="T37" s="283"/>
      <c r="U37" s="356"/>
      <c r="W37" s="289">
        <f>IFERROR(F37/D37,0)</f>
        <v>0</v>
      </c>
      <c r="AG37" s="303" t="s">
        <v>60</v>
      </c>
      <c r="AH37" s="304" t="s">
        <v>60</v>
      </c>
      <c r="AI37" s="304" t="s">
        <v>60</v>
      </c>
      <c r="AJ37" s="304" t="s">
        <v>60</v>
      </c>
      <c r="AK37" s="304" t="s">
        <v>60</v>
      </c>
      <c r="AL37" s="304" t="s">
        <v>60</v>
      </c>
      <c r="AM37" s="304" t="s">
        <v>59</v>
      </c>
      <c r="AN37" s="304" t="s">
        <v>59</v>
      </c>
      <c r="AO37" s="304" t="s">
        <v>60</v>
      </c>
      <c r="AP37" s="304" t="s">
        <v>60</v>
      </c>
      <c r="AQ37" s="304" t="s">
        <v>60</v>
      </c>
      <c r="AR37" s="304" t="s">
        <v>60</v>
      </c>
      <c r="AS37" s="304" t="s">
        <v>60</v>
      </c>
      <c r="AT37" s="304" t="s">
        <v>60</v>
      </c>
      <c r="AU37" s="304" t="s">
        <v>60</v>
      </c>
      <c r="AV37" s="304" t="s">
        <v>60</v>
      </c>
      <c r="AW37" s="304" t="s">
        <v>60</v>
      </c>
      <c r="AX37" s="304" t="s">
        <v>60</v>
      </c>
    </row>
    <row r="38" spans="2:50" s="71" customFormat="1" ht="12.75" hidden="1" x14ac:dyDescent="0.2">
      <c r="B38" s="55" t="s">
        <v>245</v>
      </c>
      <c r="C38" s="359"/>
      <c r="D38" s="293">
        <f t="shared" si="1"/>
        <v>0</v>
      </c>
      <c r="E38" s="283"/>
      <c r="F38" s="351"/>
      <c r="G38" s="283"/>
      <c r="H38" s="289">
        <f>F38</f>
        <v>0</v>
      </c>
      <c r="I38" s="89"/>
      <c r="J38" s="283"/>
      <c r="K38" s="179"/>
      <c r="L38" s="179"/>
      <c r="M38" s="179"/>
      <c r="N38" s="179"/>
      <c r="O38" s="179"/>
      <c r="P38" s="179"/>
      <c r="Q38" s="179"/>
      <c r="R38" s="179"/>
      <c r="S38" s="179"/>
      <c r="T38" s="283"/>
      <c r="U38" s="356"/>
      <c r="W38" s="289">
        <f t="shared" si="0"/>
        <v>0</v>
      </c>
      <c r="AG38" s="303" t="s">
        <v>60</v>
      </c>
      <c r="AH38" s="304" t="s">
        <v>60</v>
      </c>
      <c r="AI38" s="304" t="s">
        <v>60</v>
      </c>
      <c r="AJ38" s="304" t="s">
        <v>60</v>
      </c>
      <c r="AK38" s="304" t="s">
        <v>60</v>
      </c>
      <c r="AL38" s="304" t="s">
        <v>60</v>
      </c>
      <c r="AM38" s="304" t="s">
        <v>59</v>
      </c>
      <c r="AN38" s="304" t="s">
        <v>59</v>
      </c>
      <c r="AO38" s="304" t="s">
        <v>60</v>
      </c>
      <c r="AP38" s="304" t="s">
        <v>59</v>
      </c>
      <c r="AQ38" s="304" t="s">
        <v>60</v>
      </c>
      <c r="AR38" s="304" t="s">
        <v>60</v>
      </c>
      <c r="AS38" s="304" t="s">
        <v>60</v>
      </c>
      <c r="AT38" s="304" t="s">
        <v>60</v>
      </c>
      <c r="AU38" s="304" t="s">
        <v>60</v>
      </c>
      <c r="AV38" s="304" t="s">
        <v>60</v>
      </c>
      <c r="AW38" s="304" t="s">
        <v>60</v>
      </c>
      <c r="AX38" s="304" t="s">
        <v>60</v>
      </c>
    </row>
    <row r="39" spans="2:50" s="71" customFormat="1" ht="13.5" thickBot="1" x14ac:dyDescent="0.25">
      <c r="B39" s="38" t="s">
        <v>81</v>
      </c>
      <c r="C39" s="78"/>
      <c r="D39" s="170">
        <f t="shared" si="1"/>
        <v>0</v>
      </c>
      <c r="E39" s="283"/>
      <c r="F39" s="163"/>
      <c r="G39" s="283"/>
      <c r="H39" s="294">
        <f t="shared" si="2"/>
        <v>0</v>
      </c>
      <c r="I39" s="294"/>
      <c r="J39" s="283"/>
      <c r="K39" s="179"/>
      <c r="L39" s="179"/>
      <c r="M39" s="179"/>
      <c r="N39" s="179"/>
      <c r="O39" s="179"/>
      <c r="P39" s="370"/>
      <c r="Q39" s="167">
        <f>IFERROR(P39/$AC$1,0)</f>
        <v>0</v>
      </c>
      <c r="R39" s="179"/>
      <c r="S39" s="371"/>
      <c r="T39" s="283"/>
      <c r="U39" s="295"/>
      <c r="W39" s="294">
        <f t="shared" si="0"/>
        <v>0</v>
      </c>
      <c r="AG39" s="303" t="s">
        <v>59</v>
      </c>
      <c r="AH39" s="304" t="s">
        <v>59</v>
      </c>
      <c r="AI39" s="304" t="s">
        <v>59</v>
      </c>
      <c r="AJ39" s="304" t="s">
        <v>59</v>
      </c>
      <c r="AK39" s="304" t="s">
        <v>59</v>
      </c>
      <c r="AL39" s="304" t="s">
        <v>59</v>
      </c>
      <c r="AM39" s="304" t="s">
        <v>59</v>
      </c>
      <c r="AN39" s="304" t="s">
        <v>59</v>
      </c>
      <c r="AO39" s="304" t="s">
        <v>59</v>
      </c>
      <c r="AP39" s="304" t="s">
        <v>59</v>
      </c>
      <c r="AQ39" s="304" t="s">
        <v>59</v>
      </c>
      <c r="AR39" s="304" t="s">
        <v>60</v>
      </c>
      <c r="AS39" s="304" t="s">
        <v>60</v>
      </c>
      <c r="AT39" s="304" t="s">
        <v>59</v>
      </c>
      <c r="AU39" s="304" t="s">
        <v>59</v>
      </c>
      <c r="AV39" s="304" t="s">
        <v>59</v>
      </c>
      <c r="AW39" s="304" t="s">
        <v>59</v>
      </c>
      <c r="AX39" s="304" t="s">
        <v>59</v>
      </c>
    </row>
    <row r="40" spans="2:50" s="71" customFormat="1" ht="13.5" thickBot="1" x14ac:dyDescent="0.25">
      <c r="B40" s="257"/>
      <c r="C40" s="48"/>
      <c r="D40" s="48"/>
      <c r="E40" s="26"/>
      <c r="F40" s="50"/>
      <c r="G40" s="26"/>
      <c r="H40" s="50"/>
      <c r="I40" s="50"/>
      <c r="J40" s="26"/>
      <c r="K40" s="180"/>
      <c r="L40" s="180"/>
      <c r="M40" s="180"/>
      <c r="N40" s="180"/>
      <c r="O40" s="180"/>
      <c r="P40" s="180"/>
      <c r="Q40" s="180"/>
      <c r="R40" s="180"/>
      <c r="S40" s="180"/>
      <c r="T40" s="26"/>
      <c r="U40" s="26"/>
      <c r="W40" s="296"/>
      <c r="AG40" s="303" t="s">
        <v>59</v>
      </c>
      <c r="AH40" s="304" t="s">
        <v>59</v>
      </c>
      <c r="AI40" s="304" t="s">
        <v>59</v>
      </c>
      <c r="AJ40" s="304" t="s">
        <v>59</v>
      </c>
      <c r="AK40" s="304" t="s">
        <v>59</v>
      </c>
      <c r="AL40" s="304" t="s">
        <v>60</v>
      </c>
      <c r="AM40" s="304" t="s">
        <v>59</v>
      </c>
      <c r="AN40" s="304" t="s">
        <v>59</v>
      </c>
      <c r="AO40" s="304" t="s">
        <v>59</v>
      </c>
      <c r="AP40" s="304" t="s">
        <v>59</v>
      </c>
      <c r="AQ40" s="304" t="s">
        <v>59</v>
      </c>
      <c r="AR40" s="304" t="s">
        <v>59</v>
      </c>
      <c r="AS40" s="304" t="s">
        <v>60</v>
      </c>
      <c r="AT40" s="304" t="s">
        <v>60</v>
      </c>
      <c r="AU40" s="304" t="s">
        <v>59</v>
      </c>
      <c r="AV40" s="304" t="s">
        <v>60</v>
      </c>
      <c r="AW40" s="304" t="s">
        <v>59</v>
      </c>
      <c r="AX40" s="304" t="s">
        <v>59</v>
      </c>
    </row>
    <row r="41" spans="2:50" s="71" customFormat="1" ht="13.5" thickBot="1" x14ac:dyDescent="0.25">
      <c r="B41" s="18" t="s">
        <v>112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80"/>
      <c r="N41" s="43">
        <f>SUM(N42:N49)</f>
        <v>0</v>
      </c>
      <c r="O41" s="180"/>
      <c r="P41" s="49">
        <f>SUM(P42:P49)</f>
        <v>0</v>
      </c>
      <c r="Q41" s="49">
        <f t="shared" ref="Q41:Q46" si="6">IFERROR(P41/$AC$1,0)</f>
        <v>0</v>
      </c>
      <c r="R41" s="180"/>
      <c r="S41" s="43">
        <f>SUM(S42:S49)</f>
        <v>0</v>
      </c>
      <c r="T41" s="26"/>
      <c r="U41" s="398" t="s">
        <v>262</v>
      </c>
      <c r="W41" s="43">
        <f t="shared" si="0"/>
        <v>0</v>
      </c>
      <c r="AG41" s="303" t="s">
        <v>59</v>
      </c>
      <c r="AH41" s="304" t="s">
        <v>59</v>
      </c>
      <c r="AI41" s="304" t="s">
        <v>59</v>
      </c>
      <c r="AJ41" s="304" t="s">
        <v>59</v>
      </c>
      <c r="AK41" s="304" t="s">
        <v>59</v>
      </c>
      <c r="AL41" s="304" t="s">
        <v>60</v>
      </c>
      <c r="AM41" s="304" t="s">
        <v>59</v>
      </c>
      <c r="AN41" s="304" t="s">
        <v>59</v>
      </c>
      <c r="AO41" s="304" t="s">
        <v>59</v>
      </c>
      <c r="AP41" s="304" t="s">
        <v>59</v>
      </c>
      <c r="AQ41" s="304" t="s">
        <v>59</v>
      </c>
      <c r="AR41" s="304" t="s">
        <v>59</v>
      </c>
      <c r="AS41" s="304" t="s">
        <v>60</v>
      </c>
      <c r="AT41" s="304" t="s">
        <v>60</v>
      </c>
      <c r="AU41" s="304" t="s">
        <v>59</v>
      </c>
      <c r="AV41" s="304" t="s">
        <v>60</v>
      </c>
      <c r="AW41" s="304" t="s">
        <v>59</v>
      </c>
      <c r="AX41" s="304" t="s">
        <v>59</v>
      </c>
    </row>
    <row r="42" spans="2:50" s="71" customFormat="1" ht="13.5" thickBot="1" x14ac:dyDescent="0.25">
      <c r="B42" s="253" t="s">
        <v>246</v>
      </c>
      <c r="C42" s="269"/>
      <c r="D42" s="297">
        <f t="shared" si="4"/>
        <v>0</v>
      </c>
      <c r="E42" s="283"/>
      <c r="F42" s="162"/>
      <c r="G42" s="298"/>
      <c r="H42" s="80">
        <f t="shared" ref="H42:H49" si="7">F42</f>
        <v>0</v>
      </c>
      <c r="I42" s="80"/>
      <c r="J42" s="283"/>
      <c r="K42" s="368"/>
      <c r="L42" s="169">
        <f>IFERROR(K42/$AC$1,0)</f>
        <v>0</v>
      </c>
      <c r="M42" s="179"/>
      <c r="N42" s="369"/>
      <c r="O42" s="179"/>
      <c r="P42" s="352"/>
      <c r="Q42" s="164">
        <f t="shared" si="6"/>
        <v>0</v>
      </c>
      <c r="R42" s="179"/>
      <c r="S42" s="344"/>
      <c r="T42" s="283"/>
      <c r="U42" s="286"/>
      <c r="W42" s="80">
        <f t="shared" si="0"/>
        <v>0</v>
      </c>
      <c r="AG42" s="303" t="s">
        <v>60</v>
      </c>
      <c r="AH42" s="304" t="s">
        <v>59</v>
      </c>
      <c r="AI42" s="304" t="s">
        <v>60</v>
      </c>
      <c r="AJ42" s="304" t="s">
        <v>59</v>
      </c>
      <c r="AK42" s="304" t="s">
        <v>59</v>
      </c>
      <c r="AL42" s="304" t="s">
        <v>60</v>
      </c>
      <c r="AM42" s="304" t="s">
        <v>60</v>
      </c>
      <c r="AN42" s="304" t="s">
        <v>60</v>
      </c>
      <c r="AO42" s="304" t="s">
        <v>60</v>
      </c>
      <c r="AP42" s="304" t="s">
        <v>59</v>
      </c>
      <c r="AQ42" s="304" t="s">
        <v>59</v>
      </c>
      <c r="AR42" s="304" t="s">
        <v>60</v>
      </c>
      <c r="AS42" s="304" t="s">
        <v>60</v>
      </c>
      <c r="AT42" s="304" t="s">
        <v>60</v>
      </c>
      <c r="AU42" s="304" t="s">
        <v>59</v>
      </c>
      <c r="AV42" s="304" t="s">
        <v>60</v>
      </c>
      <c r="AW42" s="304" t="s">
        <v>60</v>
      </c>
      <c r="AX42" s="304" t="s">
        <v>60</v>
      </c>
    </row>
    <row r="43" spans="2:50" s="71" customFormat="1" ht="13.5" thickBot="1" x14ac:dyDescent="0.25">
      <c r="B43" s="54" t="s">
        <v>247</v>
      </c>
      <c r="C43" s="77"/>
      <c r="D43" s="166">
        <f t="shared" si="4"/>
        <v>0</v>
      </c>
      <c r="E43" s="283"/>
      <c r="F43" s="162"/>
      <c r="G43" s="298"/>
      <c r="H43" s="80">
        <f t="shared" si="7"/>
        <v>0</v>
      </c>
      <c r="I43" s="80"/>
      <c r="J43" s="283"/>
      <c r="K43" s="179"/>
      <c r="L43" s="179"/>
      <c r="M43" s="179"/>
      <c r="N43" s="179"/>
      <c r="O43" s="179"/>
      <c r="P43" s="357"/>
      <c r="Q43" s="166">
        <f t="shared" si="6"/>
        <v>0</v>
      </c>
      <c r="R43" s="179"/>
      <c r="S43" s="345"/>
      <c r="T43" s="283"/>
      <c r="U43" s="299"/>
      <c r="W43" s="80">
        <f t="shared" si="0"/>
        <v>0</v>
      </c>
      <c r="AG43" s="303" t="s">
        <v>59</v>
      </c>
      <c r="AH43" s="304" t="s">
        <v>59</v>
      </c>
      <c r="AI43" s="304" t="s">
        <v>60</v>
      </c>
      <c r="AJ43" s="304" t="s">
        <v>59</v>
      </c>
      <c r="AK43" s="304" t="s">
        <v>59</v>
      </c>
      <c r="AL43" s="304" t="s">
        <v>60</v>
      </c>
      <c r="AM43" s="304" t="s">
        <v>60</v>
      </c>
      <c r="AN43" s="304" t="s">
        <v>60</v>
      </c>
      <c r="AO43" s="304" t="s">
        <v>60</v>
      </c>
      <c r="AP43" s="304" t="s">
        <v>59</v>
      </c>
      <c r="AQ43" s="304" t="s">
        <v>59</v>
      </c>
      <c r="AR43" s="304" t="s">
        <v>60</v>
      </c>
      <c r="AS43" s="304" t="s">
        <v>60</v>
      </c>
      <c r="AT43" s="304" t="s">
        <v>60</v>
      </c>
      <c r="AU43" s="304" t="s">
        <v>59</v>
      </c>
      <c r="AV43" s="304" t="s">
        <v>60</v>
      </c>
      <c r="AW43" s="304" t="s">
        <v>59</v>
      </c>
      <c r="AX43" s="304" t="s">
        <v>59</v>
      </c>
    </row>
    <row r="44" spans="2:50" s="71" customFormat="1" ht="12.75" x14ac:dyDescent="0.2">
      <c r="B44" s="55" t="s">
        <v>248</v>
      </c>
      <c r="C44" s="292"/>
      <c r="D44" s="293">
        <f t="shared" si="4"/>
        <v>0</v>
      </c>
      <c r="E44" s="283"/>
      <c r="F44" s="300"/>
      <c r="G44" s="298"/>
      <c r="H44" s="80">
        <f t="shared" si="7"/>
        <v>0</v>
      </c>
      <c r="I44" s="89"/>
      <c r="J44" s="283"/>
      <c r="K44" s="352"/>
      <c r="L44" s="164">
        <f>IFERROR(K44/$AC$1,0)</f>
        <v>0</v>
      </c>
      <c r="M44" s="179"/>
      <c r="N44" s="344"/>
      <c r="O44" s="179"/>
      <c r="P44" s="357"/>
      <c r="Q44" s="166">
        <f t="shared" si="6"/>
        <v>0</v>
      </c>
      <c r="R44" s="179"/>
      <c r="S44" s="345"/>
      <c r="T44" s="283"/>
      <c r="U44" s="299"/>
      <c r="W44" s="80">
        <f t="shared" si="0"/>
        <v>0</v>
      </c>
      <c r="AG44" s="303" t="s">
        <v>59</v>
      </c>
      <c r="AH44" s="304" t="s">
        <v>59</v>
      </c>
      <c r="AI44" s="304" t="s">
        <v>60</v>
      </c>
      <c r="AJ44" s="304" t="s">
        <v>59</v>
      </c>
      <c r="AK44" s="304" t="s">
        <v>60</v>
      </c>
      <c r="AL44" s="304" t="s">
        <v>60</v>
      </c>
      <c r="AM44" s="304" t="s">
        <v>60</v>
      </c>
      <c r="AN44" s="304" t="s">
        <v>60</v>
      </c>
      <c r="AO44" s="304" t="s">
        <v>60</v>
      </c>
      <c r="AP44" s="304" t="s">
        <v>60</v>
      </c>
      <c r="AQ44" s="304" t="s">
        <v>60</v>
      </c>
      <c r="AR44" s="304" t="s">
        <v>60</v>
      </c>
      <c r="AS44" s="304" t="s">
        <v>60</v>
      </c>
      <c r="AT44" s="304" t="s">
        <v>60</v>
      </c>
      <c r="AU44" s="304" t="s">
        <v>59</v>
      </c>
      <c r="AV44" s="304" t="s">
        <v>60</v>
      </c>
      <c r="AW44" s="304" t="s">
        <v>59</v>
      </c>
      <c r="AX44" s="304" t="s">
        <v>59</v>
      </c>
    </row>
    <row r="45" spans="2:50" s="71" customFormat="1" ht="12.75" x14ac:dyDescent="0.2">
      <c r="B45" s="55" t="s">
        <v>249</v>
      </c>
      <c r="C45" s="292"/>
      <c r="D45" s="293">
        <f t="shared" si="4"/>
        <v>0</v>
      </c>
      <c r="E45" s="283"/>
      <c r="F45" s="300"/>
      <c r="G45" s="298"/>
      <c r="H45" s="80">
        <f>F45</f>
        <v>0</v>
      </c>
      <c r="I45" s="89"/>
      <c r="J45" s="283"/>
      <c r="K45" s="357"/>
      <c r="L45" s="166">
        <f>IFERROR(K45/$AC$1,0)</f>
        <v>0</v>
      </c>
      <c r="M45" s="179"/>
      <c r="N45" s="345"/>
      <c r="O45" s="179"/>
      <c r="P45" s="357"/>
      <c r="Q45" s="166">
        <f t="shared" si="6"/>
        <v>0</v>
      </c>
      <c r="R45" s="179"/>
      <c r="S45" s="345"/>
      <c r="T45" s="283"/>
      <c r="U45" s="299"/>
      <c r="W45" s="80">
        <f t="shared" si="0"/>
        <v>0</v>
      </c>
      <c r="AG45" s="303" t="s">
        <v>59</v>
      </c>
      <c r="AH45" s="304" t="s">
        <v>59</v>
      </c>
      <c r="AI45" s="304" t="s">
        <v>60</v>
      </c>
      <c r="AJ45" s="304" t="s">
        <v>59</v>
      </c>
      <c r="AK45" s="304" t="s">
        <v>60</v>
      </c>
      <c r="AL45" s="304" t="s">
        <v>60</v>
      </c>
      <c r="AM45" s="304" t="s">
        <v>60</v>
      </c>
      <c r="AN45" s="304" t="s">
        <v>60</v>
      </c>
      <c r="AO45" s="304" t="s">
        <v>59</v>
      </c>
      <c r="AP45" s="304" t="s">
        <v>60</v>
      </c>
      <c r="AQ45" s="304" t="s">
        <v>60</v>
      </c>
      <c r="AR45" s="304" t="s">
        <v>60</v>
      </c>
      <c r="AS45" s="304" t="s">
        <v>60</v>
      </c>
      <c r="AT45" s="304" t="s">
        <v>60</v>
      </c>
      <c r="AU45" s="304" t="s">
        <v>59</v>
      </c>
      <c r="AV45" s="304" t="s">
        <v>60</v>
      </c>
      <c r="AW45" s="304" t="s">
        <v>59</v>
      </c>
      <c r="AX45" s="304" t="s">
        <v>59</v>
      </c>
    </row>
    <row r="46" spans="2:50" s="71" customFormat="1" ht="12.75" hidden="1" x14ac:dyDescent="0.2">
      <c r="B46" s="55" t="s">
        <v>250</v>
      </c>
      <c r="C46" s="359"/>
      <c r="D46" s="293">
        <f t="shared" si="4"/>
        <v>0</v>
      </c>
      <c r="E46" s="283"/>
      <c r="F46" s="363"/>
      <c r="G46" s="298"/>
      <c r="H46" s="80">
        <f>F46</f>
        <v>0</v>
      </c>
      <c r="I46" s="89"/>
      <c r="J46" s="283"/>
      <c r="K46" s="357"/>
      <c r="L46" s="166">
        <f>IFERROR(K46/$AC$1,0)</f>
        <v>0</v>
      </c>
      <c r="M46" s="179"/>
      <c r="N46" s="345"/>
      <c r="O46" s="179"/>
      <c r="P46" s="357"/>
      <c r="Q46" s="166">
        <f t="shared" si="6"/>
        <v>0</v>
      </c>
      <c r="R46" s="179"/>
      <c r="S46" s="345"/>
      <c r="T46" s="283"/>
      <c r="U46" s="364"/>
      <c r="W46" s="80">
        <f t="shared" si="0"/>
        <v>0</v>
      </c>
      <c r="AG46" s="303" t="s">
        <v>60</v>
      </c>
      <c r="AH46" s="304" t="s">
        <v>59</v>
      </c>
      <c r="AI46" s="304" t="s">
        <v>60</v>
      </c>
      <c r="AJ46" s="304" t="s">
        <v>59</v>
      </c>
      <c r="AK46" s="304" t="s">
        <v>60</v>
      </c>
      <c r="AL46" s="304" t="s">
        <v>60</v>
      </c>
      <c r="AM46" s="304" t="s">
        <v>60</v>
      </c>
      <c r="AN46" s="304" t="s">
        <v>60</v>
      </c>
      <c r="AO46" s="304" t="s">
        <v>60</v>
      </c>
      <c r="AP46" s="304" t="s">
        <v>60</v>
      </c>
      <c r="AQ46" s="304" t="s">
        <v>60</v>
      </c>
      <c r="AR46" s="304" t="s">
        <v>60</v>
      </c>
      <c r="AS46" s="304" t="s">
        <v>60</v>
      </c>
      <c r="AT46" s="304" t="s">
        <v>60</v>
      </c>
      <c r="AU46" s="304" t="s">
        <v>60</v>
      </c>
      <c r="AV46" s="304" t="s">
        <v>60</v>
      </c>
      <c r="AW46" s="304" t="s">
        <v>60</v>
      </c>
      <c r="AX46" s="304" t="s">
        <v>60</v>
      </c>
    </row>
    <row r="47" spans="2:50" s="71" customFormat="1" ht="12.75" hidden="1" x14ac:dyDescent="0.2">
      <c r="B47" s="55" t="s">
        <v>251</v>
      </c>
      <c r="C47" s="359"/>
      <c r="D47" s="293">
        <f t="shared" si="4"/>
        <v>0</v>
      </c>
      <c r="E47" s="283"/>
      <c r="F47" s="363"/>
      <c r="G47" s="298"/>
      <c r="H47" s="80">
        <f t="shared" si="7"/>
        <v>0</v>
      </c>
      <c r="I47" s="89"/>
      <c r="J47" s="283"/>
      <c r="K47" s="179"/>
      <c r="L47" s="179"/>
      <c r="M47" s="179"/>
      <c r="N47" s="179"/>
      <c r="O47" s="179"/>
      <c r="P47" s="179"/>
      <c r="Q47" s="179"/>
      <c r="R47" s="179"/>
      <c r="S47" s="179"/>
      <c r="T47" s="283"/>
      <c r="U47" s="356"/>
      <c r="W47" s="80">
        <f t="shared" si="0"/>
        <v>0</v>
      </c>
      <c r="AG47" s="303" t="s">
        <v>60</v>
      </c>
      <c r="AH47" s="304" t="s">
        <v>60</v>
      </c>
      <c r="AI47" s="304" t="s">
        <v>60</v>
      </c>
      <c r="AJ47" s="304" t="s">
        <v>59</v>
      </c>
      <c r="AK47" s="304" t="s">
        <v>60</v>
      </c>
      <c r="AL47" s="304" t="s">
        <v>60</v>
      </c>
      <c r="AM47" s="304" t="s">
        <v>60</v>
      </c>
      <c r="AN47" s="304" t="s">
        <v>60</v>
      </c>
      <c r="AO47" s="304" t="s">
        <v>60</v>
      </c>
      <c r="AP47" s="304" t="s">
        <v>60</v>
      </c>
      <c r="AQ47" s="304" t="s">
        <v>60</v>
      </c>
      <c r="AR47" s="304" t="s">
        <v>60</v>
      </c>
      <c r="AS47" s="304" t="s">
        <v>60</v>
      </c>
      <c r="AT47" s="304" t="s">
        <v>60</v>
      </c>
      <c r="AU47" s="304" t="s">
        <v>60</v>
      </c>
      <c r="AV47" s="304" t="s">
        <v>60</v>
      </c>
      <c r="AW47" s="304" t="s">
        <v>60</v>
      </c>
      <c r="AX47" s="304" t="s">
        <v>60</v>
      </c>
    </row>
    <row r="48" spans="2:50" s="71" customFormat="1" ht="12.75" x14ac:dyDescent="0.2">
      <c r="B48" s="55" t="s">
        <v>252</v>
      </c>
      <c r="C48" s="292"/>
      <c r="D48" s="293">
        <f t="shared" si="4"/>
        <v>0</v>
      </c>
      <c r="E48" s="283"/>
      <c r="F48" s="300"/>
      <c r="G48" s="298"/>
      <c r="H48" s="80">
        <f>F48</f>
        <v>0</v>
      </c>
      <c r="I48" s="89"/>
      <c r="J48" s="283"/>
      <c r="K48" s="179"/>
      <c r="L48" s="179"/>
      <c r="M48" s="179"/>
      <c r="N48" s="179"/>
      <c r="O48" s="179"/>
      <c r="P48" s="179"/>
      <c r="Q48" s="179"/>
      <c r="R48" s="179"/>
      <c r="S48" s="179"/>
      <c r="T48" s="283"/>
      <c r="U48" s="299"/>
      <c r="W48" s="80">
        <f t="shared" si="0"/>
        <v>0</v>
      </c>
      <c r="AG48" s="303" t="s">
        <v>60</v>
      </c>
      <c r="AH48" s="304" t="s">
        <v>60</v>
      </c>
      <c r="AI48" s="304" t="s">
        <v>60</v>
      </c>
      <c r="AJ48" s="304" t="s">
        <v>59</v>
      </c>
      <c r="AK48" s="304" t="s">
        <v>60</v>
      </c>
      <c r="AL48" s="304" t="s">
        <v>60</v>
      </c>
      <c r="AM48" s="304" t="s">
        <v>60</v>
      </c>
      <c r="AN48" s="304" t="s">
        <v>60</v>
      </c>
      <c r="AO48" s="304" t="s">
        <v>60</v>
      </c>
      <c r="AP48" s="304" t="s">
        <v>60</v>
      </c>
      <c r="AQ48" s="304" t="s">
        <v>60</v>
      </c>
      <c r="AR48" s="304" t="s">
        <v>60</v>
      </c>
      <c r="AS48" s="304" t="s">
        <v>60</v>
      </c>
      <c r="AT48" s="304" t="s">
        <v>60</v>
      </c>
      <c r="AU48" s="304" t="s">
        <v>59</v>
      </c>
      <c r="AV48" s="304" t="s">
        <v>60</v>
      </c>
      <c r="AW48" s="304" t="s">
        <v>59</v>
      </c>
      <c r="AX48" s="304" t="s">
        <v>59</v>
      </c>
    </row>
    <row r="49" spans="2:50" s="71" customFormat="1" ht="13.5" thickBot="1" x14ac:dyDescent="0.25">
      <c r="B49" s="38" t="s">
        <v>81</v>
      </c>
      <c r="C49" s="78"/>
      <c r="D49" s="170">
        <f t="shared" si="4"/>
        <v>0</v>
      </c>
      <c r="E49" s="283"/>
      <c r="F49" s="163"/>
      <c r="G49" s="298"/>
      <c r="H49" s="294">
        <f t="shared" si="7"/>
        <v>0</v>
      </c>
      <c r="I49" s="294"/>
      <c r="J49" s="283"/>
      <c r="K49" s="366"/>
      <c r="L49" s="170">
        <f>IFERROR(K49/$AC$1,0)</f>
        <v>0</v>
      </c>
      <c r="M49" s="179"/>
      <c r="N49" s="349"/>
      <c r="O49" s="179"/>
      <c r="P49" s="370"/>
      <c r="Q49" s="167">
        <f>IFERROR(P49/$AC$1,0)</f>
        <v>0</v>
      </c>
      <c r="R49" s="179"/>
      <c r="S49" s="371"/>
      <c r="T49" s="283"/>
      <c r="U49" s="295"/>
      <c r="W49" s="294">
        <f t="shared" si="0"/>
        <v>0</v>
      </c>
      <c r="AG49" s="303" t="s">
        <v>59</v>
      </c>
      <c r="AH49" s="304" t="s">
        <v>59</v>
      </c>
      <c r="AI49" s="304" t="s">
        <v>59</v>
      </c>
      <c r="AJ49" s="304" t="s">
        <v>59</v>
      </c>
      <c r="AK49" s="304" t="s">
        <v>59</v>
      </c>
      <c r="AL49" s="304" t="s">
        <v>60</v>
      </c>
      <c r="AM49" s="304" t="s">
        <v>59</v>
      </c>
      <c r="AN49" s="304" t="s">
        <v>59</v>
      </c>
      <c r="AO49" s="304" t="s">
        <v>59</v>
      </c>
      <c r="AP49" s="304" t="s">
        <v>59</v>
      </c>
      <c r="AQ49" s="304" t="s">
        <v>59</v>
      </c>
      <c r="AR49" s="304" t="s">
        <v>59</v>
      </c>
      <c r="AS49" s="304" t="s">
        <v>60</v>
      </c>
      <c r="AT49" s="304" t="s">
        <v>60</v>
      </c>
      <c r="AU49" s="304" t="s">
        <v>59</v>
      </c>
      <c r="AV49" s="304" t="s">
        <v>60</v>
      </c>
      <c r="AW49" s="304" t="s">
        <v>59</v>
      </c>
      <c r="AX49" s="304" t="s">
        <v>59</v>
      </c>
    </row>
    <row r="50" spans="2:50" s="71" customFormat="1" ht="13.5" thickBot="1" x14ac:dyDescent="0.25">
      <c r="B50" s="257"/>
      <c r="C50" s="48"/>
      <c r="D50" s="48"/>
      <c r="E50" s="26"/>
      <c r="F50" s="50"/>
      <c r="G50" s="26"/>
      <c r="H50" s="50"/>
      <c r="I50" s="50"/>
      <c r="J50" s="26"/>
      <c r="K50" s="180"/>
      <c r="L50" s="180"/>
      <c r="M50" s="180"/>
      <c r="N50" s="180"/>
      <c r="O50" s="180"/>
      <c r="P50" s="180"/>
      <c r="Q50" s="180"/>
      <c r="R50" s="180"/>
      <c r="S50" s="180"/>
      <c r="T50" s="26"/>
      <c r="U50" s="99"/>
      <c r="W50" s="296"/>
      <c r="AG50" s="303" t="s">
        <v>59</v>
      </c>
      <c r="AH50" s="304" t="s">
        <v>59</v>
      </c>
      <c r="AI50" s="304" t="s">
        <v>59</v>
      </c>
      <c r="AJ50" s="304" t="s">
        <v>59</v>
      </c>
      <c r="AK50" s="304" t="s">
        <v>59</v>
      </c>
      <c r="AL50" s="304" t="s">
        <v>59</v>
      </c>
      <c r="AM50" s="304" t="s">
        <v>59</v>
      </c>
      <c r="AN50" s="304" t="s">
        <v>59</v>
      </c>
      <c r="AO50" s="304" t="s">
        <v>59</v>
      </c>
      <c r="AP50" s="304" t="s">
        <v>59</v>
      </c>
      <c r="AQ50" s="304" t="s">
        <v>59</v>
      </c>
      <c r="AR50" s="304" t="s">
        <v>59</v>
      </c>
      <c r="AS50" s="304" t="s">
        <v>60</v>
      </c>
      <c r="AT50" s="304" t="s">
        <v>59</v>
      </c>
      <c r="AU50" s="304" t="s">
        <v>59</v>
      </c>
      <c r="AV50" s="304" t="s">
        <v>59</v>
      </c>
      <c r="AW50" s="304" t="s">
        <v>59</v>
      </c>
      <c r="AX50" s="304" t="s">
        <v>59</v>
      </c>
    </row>
    <row r="51" spans="2:50" s="71" customFormat="1" ht="13.5" thickBot="1" x14ac:dyDescent="0.25">
      <c r="B51" s="18" t="s">
        <v>33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80"/>
      <c r="L51" s="180"/>
      <c r="M51" s="180"/>
      <c r="N51" s="180"/>
      <c r="O51" s="180"/>
      <c r="P51" s="180"/>
      <c r="Q51" s="180"/>
      <c r="R51" s="180"/>
      <c r="S51" s="180"/>
      <c r="T51" s="26"/>
      <c r="U51" s="398" t="s">
        <v>262</v>
      </c>
      <c r="W51" s="43">
        <f t="shared" ref="W51:W136" si="10">IFERROR(F51/D51,0)</f>
        <v>0</v>
      </c>
      <c r="AG51" s="303" t="s">
        <v>59</v>
      </c>
      <c r="AH51" s="304" t="s">
        <v>59</v>
      </c>
      <c r="AI51" s="304" t="s">
        <v>59</v>
      </c>
      <c r="AJ51" s="304" t="s">
        <v>59</v>
      </c>
      <c r="AK51" s="304" t="s">
        <v>59</v>
      </c>
      <c r="AL51" s="304" t="s">
        <v>59</v>
      </c>
      <c r="AM51" s="304" t="s">
        <v>59</v>
      </c>
      <c r="AN51" s="304" t="s">
        <v>59</v>
      </c>
      <c r="AO51" s="304" t="s">
        <v>59</v>
      </c>
      <c r="AP51" s="304" t="s">
        <v>59</v>
      </c>
      <c r="AQ51" s="304" t="s">
        <v>59</v>
      </c>
      <c r="AR51" s="304" t="s">
        <v>59</v>
      </c>
      <c r="AS51" s="304" t="s">
        <v>59</v>
      </c>
      <c r="AT51" s="304" t="s">
        <v>59</v>
      </c>
      <c r="AU51" s="304" t="s">
        <v>59</v>
      </c>
      <c r="AV51" s="304" t="s">
        <v>59</v>
      </c>
      <c r="AW51" s="304" t="s">
        <v>59</v>
      </c>
      <c r="AX51" s="304" t="s">
        <v>59</v>
      </c>
    </row>
    <row r="52" spans="2:50" s="71" customFormat="1" ht="12.75" x14ac:dyDescent="0.2">
      <c r="B52" s="253" t="s">
        <v>61</v>
      </c>
      <c r="C52" s="281"/>
      <c r="D52" s="282">
        <f t="shared" si="8"/>
        <v>0</v>
      </c>
      <c r="E52" s="283"/>
      <c r="F52" s="161"/>
      <c r="G52" s="298"/>
      <c r="H52" s="285"/>
      <c r="I52" s="285">
        <f t="shared" ref="I52:I61" si="11">F52</f>
        <v>0</v>
      </c>
      <c r="J52" s="283"/>
      <c r="K52" s="179"/>
      <c r="L52" s="179"/>
      <c r="M52" s="179"/>
      <c r="N52" s="179"/>
      <c r="O52" s="179"/>
      <c r="P52" s="179"/>
      <c r="Q52" s="179"/>
      <c r="R52" s="179"/>
      <c r="S52" s="179"/>
      <c r="T52" s="283"/>
      <c r="U52" s="286"/>
      <c r="W52" s="285">
        <f t="shared" si="10"/>
        <v>0</v>
      </c>
      <c r="AG52" s="303" t="s">
        <v>59</v>
      </c>
      <c r="AH52" s="304" t="s">
        <v>59</v>
      </c>
      <c r="AI52" s="304" t="s">
        <v>59</v>
      </c>
      <c r="AJ52" s="304" t="s">
        <v>59</v>
      </c>
      <c r="AK52" s="304" t="s">
        <v>59</v>
      </c>
      <c r="AL52" s="304" t="s">
        <v>59</v>
      </c>
      <c r="AM52" s="304" t="s">
        <v>59</v>
      </c>
      <c r="AN52" s="304" t="s">
        <v>59</v>
      </c>
      <c r="AO52" s="304" t="s">
        <v>59</v>
      </c>
      <c r="AP52" s="304" t="s">
        <v>59</v>
      </c>
      <c r="AQ52" s="304" t="s">
        <v>59</v>
      </c>
      <c r="AR52" s="304" t="s">
        <v>59</v>
      </c>
      <c r="AS52" s="304" t="s">
        <v>59</v>
      </c>
      <c r="AT52" s="304" t="s">
        <v>59</v>
      </c>
      <c r="AU52" s="304" t="s">
        <v>59</v>
      </c>
      <c r="AV52" s="304" t="s">
        <v>59</v>
      </c>
      <c r="AW52" s="304" t="s">
        <v>59</v>
      </c>
      <c r="AX52" s="304" t="s">
        <v>59</v>
      </c>
    </row>
    <row r="53" spans="2:50" s="71" customFormat="1" ht="12.75" x14ac:dyDescent="0.2">
      <c r="B53" s="54" t="s">
        <v>80</v>
      </c>
      <c r="C53" s="77"/>
      <c r="D53" s="166">
        <f t="shared" si="8"/>
        <v>0</v>
      </c>
      <c r="E53" s="283"/>
      <c r="F53" s="162"/>
      <c r="G53" s="298"/>
      <c r="H53" s="80"/>
      <c r="I53" s="80">
        <f t="shared" si="11"/>
        <v>0</v>
      </c>
      <c r="J53" s="283"/>
      <c r="K53" s="179"/>
      <c r="L53" s="179"/>
      <c r="M53" s="179"/>
      <c r="N53" s="179"/>
      <c r="O53" s="179"/>
      <c r="P53" s="179"/>
      <c r="Q53" s="179"/>
      <c r="R53" s="179"/>
      <c r="S53" s="179"/>
      <c r="T53" s="283"/>
      <c r="U53" s="299"/>
      <c r="W53" s="80">
        <f t="shared" si="10"/>
        <v>0</v>
      </c>
      <c r="AG53" s="303" t="s">
        <v>59</v>
      </c>
      <c r="AH53" s="304" t="s">
        <v>59</v>
      </c>
      <c r="AI53" s="304" t="s">
        <v>59</v>
      </c>
      <c r="AJ53" s="304" t="s">
        <v>59</v>
      </c>
      <c r="AK53" s="304" t="s">
        <v>59</v>
      </c>
      <c r="AL53" s="304" t="s">
        <v>59</v>
      </c>
      <c r="AM53" s="304" t="s">
        <v>59</v>
      </c>
      <c r="AN53" s="304" t="s">
        <v>59</v>
      </c>
      <c r="AO53" s="304" t="s">
        <v>59</v>
      </c>
      <c r="AP53" s="304" t="s">
        <v>59</v>
      </c>
      <c r="AQ53" s="304" t="s">
        <v>59</v>
      </c>
      <c r="AR53" s="304" t="s">
        <v>60</v>
      </c>
      <c r="AS53" s="304" t="s">
        <v>59</v>
      </c>
      <c r="AT53" s="304" t="s">
        <v>59</v>
      </c>
      <c r="AU53" s="304" t="s">
        <v>59</v>
      </c>
      <c r="AV53" s="304" t="s">
        <v>59</v>
      </c>
      <c r="AW53" s="304" t="s">
        <v>59</v>
      </c>
      <c r="AX53" s="304" t="s">
        <v>59</v>
      </c>
    </row>
    <row r="54" spans="2:50" s="71" customFormat="1" ht="12.75" x14ac:dyDescent="0.2">
      <c r="B54" s="54" t="s">
        <v>64</v>
      </c>
      <c r="C54" s="77"/>
      <c r="D54" s="166">
        <f t="shared" si="8"/>
        <v>0</v>
      </c>
      <c r="E54" s="283"/>
      <c r="F54" s="162"/>
      <c r="G54" s="298"/>
      <c r="H54" s="80"/>
      <c r="I54" s="80">
        <f t="shared" si="11"/>
        <v>0</v>
      </c>
      <c r="J54" s="283"/>
      <c r="K54" s="179"/>
      <c r="L54" s="179"/>
      <c r="M54" s="179"/>
      <c r="N54" s="179"/>
      <c r="O54" s="179"/>
      <c r="P54" s="179"/>
      <c r="Q54" s="179"/>
      <c r="R54" s="179"/>
      <c r="S54" s="179"/>
      <c r="T54" s="283"/>
      <c r="U54" s="299"/>
      <c r="W54" s="80">
        <f t="shared" si="10"/>
        <v>0</v>
      </c>
      <c r="AG54" s="303" t="s">
        <v>60</v>
      </c>
      <c r="AH54" s="304" t="s">
        <v>59</v>
      </c>
      <c r="AI54" s="304" t="s">
        <v>60</v>
      </c>
      <c r="AJ54" s="304" t="s">
        <v>59</v>
      </c>
      <c r="AK54" s="304" t="s">
        <v>59</v>
      </c>
      <c r="AL54" s="304" t="s">
        <v>60</v>
      </c>
      <c r="AM54" s="304" t="s">
        <v>60</v>
      </c>
      <c r="AN54" s="304" t="s">
        <v>60</v>
      </c>
      <c r="AO54" s="304" t="s">
        <v>60</v>
      </c>
      <c r="AP54" s="304" t="s">
        <v>59</v>
      </c>
      <c r="AQ54" s="304" t="s">
        <v>60</v>
      </c>
      <c r="AR54" s="304" t="s">
        <v>60</v>
      </c>
      <c r="AS54" s="304" t="s">
        <v>60</v>
      </c>
      <c r="AT54" s="304" t="s">
        <v>59</v>
      </c>
      <c r="AU54" s="304" t="s">
        <v>59</v>
      </c>
      <c r="AV54" s="304" t="s">
        <v>60</v>
      </c>
      <c r="AW54" s="304" t="s">
        <v>60</v>
      </c>
      <c r="AX54" s="304" t="s">
        <v>60</v>
      </c>
    </row>
    <row r="55" spans="2:50" s="71" customFormat="1" ht="12.75" x14ac:dyDescent="0.2">
      <c r="B55" s="54" t="s">
        <v>46</v>
      </c>
      <c r="C55" s="77"/>
      <c r="D55" s="166">
        <f t="shared" si="8"/>
        <v>0</v>
      </c>
      <c r="E55" s="283"/>
      <c r="F55" s="162"/>
      <c r="G55" s="298"/>
      <c r="H55" s="80"/>
      <c r="I55" s="80">
        <f t="shared" ref="I55:I56" si="12">F55</f>
        <v>0</v>
      </c>
      <c r="J55" s="283"/>
      <c r="K55" s="179"/>
      <c r="L55" s="179"/>
      <c r="M55" s="179"/>
      <c r="N55" s="179"/>
      <c r="O55" s="179"/>
      <c r="P55" s="179"/>
      <c r="Q55" s="179"/>
      <c r="R55" s="179"/>
      <c r="S55" s="179"/>
      <c r="T55" s="283"/>
      <c r="U55" s="299"/>
      <c r="W55" s="80">
        <f t="shared" si="10"/>
        <v>0</v>
      </c>
      <c r="AG55" s="303" t="s">
        <v>60</v>
      </c>
      <c r="AH55" s="304" t="s">
        <v>59</v>
      </c>
      <c r="AI55" s="304" t="s">
        <v>60</v>
      </c>
      <c r="AJ55" s="304" t="s">
        <v>60</v>
      </c>
      <c r="AK55" s="304" t="s">
        <v>60</v>
      </c>
      <c r="AL55" s="304" t="s">
        <v>60</v>
      </c>
      <c r="AM55" s="304" t="s">
        <v>60</v>
      </c>
      <c r="AN55" s="304" t="s">
        <v>60</v>
      </c>
      <c r="AO55" s="304" t="s">
        <v>60</v>
      </c>
      <c r="AP55" s="304" t="s">
        <v>59</v>
      </c>
      <c r="AQ55" s="304" t="s">
        <v>60</v>
      </c>
      <c r="AR55" s="304" t="s">
        <v>60</v>
      </c>
      <c r="AS55" s="304" t="s">
        <v>60</v>
      </c>
      <c r="AT55" s="304" t="s">
        <v>59</v>
      </c>
      <c r="AU55" s="304" t="s">
        <v>59</v>
      </c>
      <c r="AV55" s="304" t="s">
        <v>60</v>
      </c>
      <c r="AW55" s="304" t="s">
        <v>60</v>
      </c>
      <c r="AX55" s="304" t="s">
        <v>60</v>
      </c>
    </row>
    <row r="56" spans="2:50" s="71" customFormat="1" ht="12.75" x14ac:dyDescent="0.2">
      <c r="B56" s="54" t="s">
        <v>51</v>
      </c>
      <c r="C56" s="77"/>
      <c r="D56" s="166">
        <f t="shared" si="8"/>
        <v>0</v>
      </c>
      <c r="E56" s="283"/>
      <c r="F56" s="162"/>
      <c r="G56" s="298"/>
      <c r="H56" s="80"/>
      <c r="I56" s="80">
        <f t="shared" si="12"/>
        <v>0</v>
      </c>
      <c r="J56" s="283"/>
      <c r="K56" s="179"/>
      <c r="L56" s="179"/>
      <c r="M56" s="179"/>
      <c r="N56" s="179"/>
      <c r="O56" s="179"/>
      <c r="P56" s="179"/>
      <c r="Q56" s="179"/>
      <c r="R56" s="179"/>
      <c r="S56" s="179"/>
      <c r="T56" s="283"/>
      <c r="U56" s="299"/>
      <c r="W56" s="80">
        <f t="shared" si="10"/>
        <v>0</v>
      </c>
      <c r="AG56" s="303" t="s">
        <v>60</v>
      </c>
      <c r="AH56" s="304" t="s">
        <v>59</v>
      </c>
      <c r="AI56" s="304" t="s">
        <v>60</v>
      </c>
      <c r="AJ56" s="304" t="s">
        <v>60</v>
      </c>
      <c r="AK56" s="304" t="s">
        <v>60</v>
      </c>
      <c r="AL56" s="304" t="s">
        <v>60</v>
      </c>
      <c r="AM56" s="304" t="s">
        <v>60</v>
      </c>
      <c r="AN56" s="304" t="s">
        <v>60</v>
      </c>
      <c r="AO56" s="304" t="s">
        <v>60</v>
      </c>
      <c r="AP56" s="304" t="s">
        <v>59</v>
      </c>
      <c r="AQ56" s="304" t="s">
        <v>60</v>
      </c>
      <c r="AR56" s="304" t="s">
        <v>60</v>
      </c>
      <c r="AS56" s="304" t="s">
        <v>60</v>
      </c>
      <c r="AT56" s="304" t="s">
        <v>59</v>
      </c>
      <c r="AU56" s="304" t="s">
        <v>59</v>
      </c>
      <c r="AV56" s="304" t="s">
        <v>60</v>
      </c>
      <c r="AW56" s="304" t="s">
        <v>59</v>
      </c>
      <c r="AX56" s="304" t="s">
        <v>59</v>
      </c>
    </row>
    <row r="57" spans="2:50" s="71" customFormat="1" ht="12.75" x14ac:dyDescent="0.2">
      <c r="B57" s="54" t="s">
        <v>62</v>
      </c>
      <c r="C57" s="77"/>
      <c r="D57" s="166">
        <f t="shared" si="8"/>
        <v>0</v>
      </c>
      <c r="E57" s="283"/>
      <c r="F57" s="162"/>
      <c r="G57" s="298"/>
      <c r="H57" s="80"/>
      <c r="I57" s="80">
        <f t="shared" si="11"/>
        <v>0</v>
      </c>
      <c r="J57" s="283"/>
      <c r="K57" s="179"/>
      <c r="L57" s="179"/>
      <c r="M57" s="179"/>
      <c r="N57" s="179"/>
      <c r="O57" s="179"/>
      <c r="P57" s="179"/>
      <c r="Q57" s="179"/>
      <c r="R57" s="179"/>
      <c r="S57" s="179"/>
      <c r="T57" s="283"/>
      <c r="U57" s="299"/>
      <c r="W57" s="80">
        <f t="shared" si="10"/>
        <v>0</v>
      </c>
      <c r="AG57" s="303" t="s">
        <v>59</v>
      </c>
      <c r="AH57" s="304" t="s">
        <v>60</v>
      </c>
      <c r="AI57" s="304" t="s">
        <v>59</v>
      </c>
      <c r="AJ57" s="304" t="s">
        <v>59</v>
      </c>
      <c r="AK57" s="304" t="s">
        <v>59</v>
      </c>
      <c r="AL57" s="304" t="s">
        <v>59</v>
      </c>
      <c r="AM57" s="304" t="s">
        <v>59</v>
      </c>
      <c r="AN57" s="304" t="s">
        <v>59</v>
      </c>
      <c r="AO57" s="304" t="s">
        <v>59</v>
      </c>
      <c r="AP57" s="304" t="s">
        <v>59</v>
      </c>
      <c r="AQ57" s="304" t="s">
        <v>59</v>
      </c>
      <c r="AR57" s="304" t="s">
        <v>60</v>
      </c>
      <c r="AS57" s="304" t="s">
        <v>59</v>
      </c>
      <c r="AT57" s="304" t="s">
        <v>59</v>
      </c>
      <c r="AU57" s="304" t="s">
        <v>59</v>
      </c>
      <c r="AV57" s="304" t="s">
        <v>60</v>
      </c>
      <c r="AW57" s="304" t="s">
        <v>59</v>
      </c>
      <c r="AX57" s="304" t="s">
        <v>59</v>
      </c>
    </row>
    <row r="58" spans="2:50" s="71" customFormat="1" ht="12.75" x14ac:dyDescent="0.2">
      <c r="B58" s="54" t="s">
        <v>116</v>
      </c>
      <c r="C58" s="77"/>
      <c r="D58" s="166">
        <f t="shared" si="8"/>
        <v>0</v>
      </c>
      <c r="E58" s="283"/>
      <c r="F58" s="162"/>
      <c r="G58" s="298"/>
      <c r="H58" s="80"/>
      <c r="I58" s="80">
        <f t="shared" si="11"/>
        <v>0</v>
      </c>
      <c r="J58" s="283"/>
      <c r="K58" s="179"/>
      <c r="L58" s="179"/>
      <c r="M58" s="179"/>
      <c r="N58" s="179"/>
      <c r="O58" s="179"/>
      <c r="P58" s="179"/>
      <c r="Q58" s="179"/>
      <c r="R58" s="179"/>
      <c r="S58" s="179"/>
      <c r="T58" s="283"/>
      <c r="U58" s="299"/>
      <c r="W58" s="80">
        <f t="shared" si="10"/>
        <v>0</v>
      </c>
      <c r="AG58" s="303" t="s">
        <v>59</v>
      </c>
      <c r="AH58" s="304" t="s">
        <v>59</v>
      </c>
      <c r="AI58" s="304" t="s">
        <v>59</v>
      </c>
      <c r="AJ58" s="304" t="s">
        <v>59</v>
      </c>
      <c r="AK58" s="304" t="s">
        <v>59</v>
      </c>
      <c r="AL58" s="304" t="s">
        <v>59</v>
      </c>
      <c r="AM58" s="304" t="s">
        <v>59</v>
      </c>
      <c r="AN58" s="304" t="s">
        <v>59</v>
      </c>
      <c r="AO58" s="304" t="s">
        <v>59</v>
      </c>
      <c r="AP58" s="304" t="s">
        <v>59</v>
      </c>
      <c r="AQ58" s="304" t="s">
        <v>59</v>
      </c>
      <c r="AR58" s="304" t="s">
        <v>59</v>
      </c>
      <c r="AS58" s="304" t="s">
        <v>59</v>
      </c>
      <c r="AT58" s="304" t="s">
        <v>59</v>
      </c>
      <c r="AU58" s="304" t="s">
        <v>59</v>
      </c>
      <c r="AV58" s="304" t="s">
        <v>59</v>
      </c>
      <c r="AW58" s="304" t="s">
        <v>59</v>
      </c>
      <c r="AX58" s="304" t="s">
        <v>59</v>
      </c>
    </row>
    <row r="59" spans="2:50" s="71" customFormat="1" ht="12.75" x14ac:dyDescent="0.2">
      <c r="B59" s="55" t="s">
        <v>117</v>
      </c>
      <c r="C59" s="292"/>
      <c r="D59" s="166">
        <f t="shared" si="8"/>
        <v>0</v>
      </c>
      <c r="E59" s="283"/>
      <c r="F59" s="300"/>
      <c r="G59" s="298"/>
      <c r="H59" s="89"/>
      <c r="I59" s="80">
        <f t="shared" si="11"/>
        <v>0</v>
      </c>
      <c r="J59" s="283"/>
      <c r="K59" s="179"/>
      <c r="L59" s="179"/>
      <c r="M59" s="179"/>
      <c r="N59" s="179"/>
      <c r="O59" s="179"/>
      <c r="P59" s="179"/>
      <c r="Q59" s="179"/>
      <c r="R59" s="179"/>
      <c r="S59" s="179"/>
      <c r="T59" s="283"/>
      <c r="U59" s="299"/>
      <c r="W59" s="80">
        <f t="shared" si="10"/>
        <v>0</v>
      </c>
      <c r="AG59" s="303" t="s">
        <v>59</v>
      </c>
      <c r="AH59" s="304" t="s">
        <v>59</v>
      </c>
      <c r="AI59" s="304" t="s">
        <v>59</v>
      </c>
      <c r="AJ59" s="304" t="s">
        <v>59</v>
      </c>
      <c r="AK59" s="304" t="s">
        <v>59</v>
      </c>
      <c r="AL59" s="304" t="s">
        <v>59</v>
      </c>
      <c r="AM59" s="304" t="s">
        <v>59</v>
      </c>
      <c r="AN59" s="304" t="s">
        <v>59</v>
      </c>
      <c r="AO59" s="304" t="s">
        <v>59</v>
      </c>
      <c r="AP59" s="304" t="s">
        <v>60</v>
      </c>
      <c r="AQ59" s="304" t="s">
        <v>59</v>
      </c>
      <c r="AR59" s="304" t="s">
        <v>60</v>
      </c>
      <c r="AS59" s="304" t="s">
        <v>59</v>
      </c>
      <c r="AT59" s="304" t="s">
        <v>59</v>
      </c>
      <c r="AU59" s="304" t="s">
        <v>59</v>
      </c>
      <c r="AV59" s="304" t="s">
        <v>59</v>
      </c>
      <c r="AW59" s="304" t="s">
        <v>59</v>
      </c>
      <c r="AX59" s="304" t="s">
        <v>59</v>
      </c>
    </row>
    <row r="60" spans="2:50" s="71" customFormat="1" ht="12.75" x14ac:dyDescent="0.2">
      <c r="B60" s="55" t="s">
        <v>124</v>
      </c>
      <c r="C60" s="292"/>
      <c r="D60" s="166">
        <f t="shared" si="8"/>
        <v>0</v>
      </c>
      <c r="E60" s="283"/>
      <c r="F60" s="300"/>
      <c r="G60" s="298"/>
      <c r="H60" s="89"/>
      <c r="I60" s="80">
        <f t="shared" si="11"/>
        <v>0</v>
      </c>
      <c r="J60" s="283"/>
      <c r="K60" s="179"/>
      <c r="L60" s="179"/>
      <c r="M60" s="179"/>
      <c r="N60" s="179"/>
      <c r="O60" s="179"/>
      <c r="P60" s="179"/>
      <c r="Q60" s="179"/>
      <c r="R60" s="179"/>
      <c r="S60" s="179"/>
      <c r="T60" s="283"/>
      <c r="U60" s="301"/>
      <c r="W60" s="80">
        <f t="shared" si="10"/>
        <v>0</v>
      </c>
      <c r="AG60" s="303" t="s">
        <v>59</v>
      </c>
      <c r="AH60" s="304" t="s">
        <v>60</v>
      </c>
      <c r="AI60" s="304" t="s">
        <v>60</v>
      </c>
      <c r="AJ60" s="304" t="s">
        <v>60</v>
      </c>
      <c r="AK60" s="304" t="s">
        <v>59</v>
      </c>
      <c r="AL60" s="304" t="s">
        <v>59</v>
      </c>
      <c r="AM60" s="304" t="s">
        <v>60</v>
      </c>
      <c r="AN60" s="304" t="s">
        <v>60</v>
      </c>
      <c r="AO60" s="304" t="s">
        <v>60</v>
      </c>
      <c r="AP60" s="304" t="s">
        <v>60</v>
      </c>
      <c r="AQ60" s="304" t="s">
        <v>59</v>
      </c>
      <c r="AR60" s="304" t="s">
        <v>59</v>
      </c>
      <c r="AS60" s="304" t="s">
        <v>59</v>
      </c>
      <c r="AT60" s="304" t="s">
        <v>59</v>
      </c>
      <c r="AU60" s="304" t="s">
        <v>59</v>
      </c>
      <c r="AV60" s="304" t="s">
        <v>60</v>
      </c>
      <c r="AW60" s="304" t="s">
        <v>59</v>
      </c>
      <c r="AX60" s="304" t="s">
        <v>59</v>
      </c>
    </row>
    <row r="61" spans="2:50" s="71" customFormat="1" ht="13.5" thickBot="1" x14ac:dyDescent="0.25">
      <c r="B61" s="38" t="s">
        <v>81</v>
      </c>
      <c r="C61" s="78"/>
      <c r="D61" s="170">
        <f t="shared" si="8"/>
        <v>0</v>
      </c>
      <c r="E61" s="283"/>
      <c r="F61" s="163"/>
      <c r="G61" s="298"/>
      <c r="H61" s="294"/>
      <c r="I61" s="294">
        <f t="shared" si="11"/>
        <v>0</v>
      </c>
      <c r="J61" s="283"/>
      <c r="K61" s="179"/>
      <c r="L61" s="179"/>
      <c r="M61" s="179"/>
      <c r="N61" s="179"/>
      <c r="O61" s="179"/>
      <c r="P61" s="179"/>
      <c r="Q61" s="179"/>
      <c r="R61" s="179"/>
      <c r="S61" s="179"/>
      <c r="T61" s="283"/>
      <c r="U61" s="295"/>
      <c r="W61" s="294">
        <f t="shared" si="10"/>
        <v>0</v>
      </c>
      <c r="AG61" s="303" t="s">
        <v>59</v>
      </c>
      <c r="AH61" s="304" t="s">
        <v>59</v>
      </c>
      <c r="AI61" s="304" t="s">
        <v>59</v>
      </c>
      <c r="AJ61" s="304" t="s">
        <v>59</v>
      </c>
      <c r="AK61" s="304" t="s">
        <v>59</v>
      </c>
      <c r="AL61" s="304" t="s">
        <v>59</v>
      </c>
      <c r="AM61" s="304" t="s">
        <v>59</v>
      </c>
      <c r="AN61" s="304" t="s">
        <v>59</v>
      </c>
      <c r="AO61" s="304" t="s">
        <v>59</v>
      </c>
      <c r="AP61" s="304" t="s">
        <v>59</v>
      </c>
      <c r="AQ61" s="304" t="s">
        <v>59</v>
      </c>
      <c r="AR61" s="304" t="s">
        <v>59</v>
      </c>
      <c r="AS61" s="304" t="s">
        <v>59</v>
      </c>
      <c r="AT61" s="304" t="s">
        <v>59</v>
      </c>
      <c r="AU61" s="304" t="s">
        <v>59</v>
      </c>
      <c r="AV61" s="304" t="s">
        <v>59</v>
      </c>
      <c r="AW61" s="304" t="s">
        <v>59</v>
      </c>
      <c r="AX61" s="304" t="s">
        <v>59</v>
      </c>
    </row>
    <row r="62" spans="2:50" s="71" customFormat="1" ht="12.75" hidden="1" x14ac:dyDescent="0.2">
      <c r="B62" s="257"/>
      <c r="C62" s="48"/>
      <c r="D62" s="48"/>
      <c r="E62" s="26"/>
      <c r="F62" s="50"/>
      <c r="G62" s="26"/>
      <c r="H62" s="50"/>
      <c r="I62" s="50"/>
      <c r="J62" s="26"/>
      <c r="K62" s="180"/>
      <c r="L62" s="180"/>
      <c r="M62" s="180"/>
      <c r="N62" s="180"/>
      <c r="O62" s="180"/>
      <c r="P62" s="180"/>
      <c r="Q62" s="180"/>
      <c r="R62" s="180"/>
      <c r="S62" s="180"/>
      <c r="T62" s="26"/>
      <c r="U62" s="99"/>
      <c r="W62" s="280"/>
      <c r="AG62" s="303" t="s">
        <v>59</v>
      </c>
      <c r="AH62" s="304" t="s">
        <v>59</v>
      </c>
      <c r="AI62" s="304" t="s">
        <v>59</v>
      </c>
      <c r="AJ62" s="304" t="s">
        <v>59</v>
      </c>
      <c r="AK62" s="304" t="s">
        <v>59</v>
      </c>
      <c r="AL62" s="304" t="s">
        <v>59</v>
      </c>
      <c r="AM62" s="304" t="s">
        <v>59</v>
      </c>
      <c r="AN62" s="304" t="s">
        <v>59</v>
      </c>
      <c r="AO62" s="304" t="s">
        <v>59</v>
      </c>
      <c r="AP62" s="304" t="s">
        <v>59</v>
      </c>
      <c r="AQ62" s="304" t="s">
        <v>59</v>
      </c>
      <c r="AR62" s="304" t="s">
        <v>59</v>
      </c>
      <c r="AS62" s="304" t="s">
        <v>59</v>
      </c>
      <c r="AT62" s="304" t="s">
        <v>60</v>
      </c>
      <c r="AU62" s="304" t="s">
        <v>60</v>
      </c>
      <c r="AV62" s="304" t="s">
        <v>59</v>
      </c>
      <c r="AW62" s="304" t="s">
        <v>59</v>
      </c>
      <c r="AX62" s="304" t="s">
        <v>59</v>
      </c>
    </row>
    <row r="63" spans="2:50" s="71" customFormat="1" ht="13.5" hidden="1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80"/>
      <c r="L63" s="180"/>
      <c r="M63" s="180"/>
      <c r="N63" s="180"/>
      <c r="O63" s="180"/>
      <c r="P63" s="101"/>
      <c r="Q63" s="101"/>
      <c r="R63" s="101"/>
      <c r="S63" s="101"/>
      <c r="T63" s="26"/>
      <c r="U63" s="398" t="s">
        <v>262</v>
      </c>
      <c r="W63" s="43">
        <f t="shared" si="10"/>
        <v>0</v>
      </c>
      <c r="AG63" s="303" t="s">
        <v>59</v>
      </c>
      <c r="AH63" s="304" t="s">
        <v>59</v>
      </c>
      <c r="AI63" s="304" t="s">
        <v>59</v>
      </c>
      <c r="AJ63" s="304" t="s">
        <v>59</v>
      </c>
      <c r="AK63" s="304" t="s">
        <v>59</v>
      </c>
      <c r="AL63" s="304" t="s">
        <v>59</v>
      </c>
      <c r="AM63" s="304" t="s">
        <v>59</v>
      </c>
      <c r="AN63" s="304" t="s">
        <v>59</v>
      </c>
      <c r="AO63" s="304" t="s">
        <v>59</v>
      </c>
      <c r="AP63" s="304" t="s">
        <v>59</v>
      </c>
      <c r="AQ63" s="304" t="s">
        <v>59</v>
      </c>
      <c r="AR63" s="304" t="s">
        <v>59</v>
      </c>
      <c r="AS63" s="304" t="s">
        <v>59</v>
      </c>
      <c r="AT63" s="304" t="s">
        <v>60</v>
      </c>
      <c r="AU63" s="304" t="s">
        <v>60</v>
      </c>
      <c r="AV63" s="304" t="s">
        <v>59</v>
      </c>
      <c r="AW63" s="304" t="s">
        <v>59</v>
      </c>
      <c r="AX63" s="304" t="s">
        <v>59</v>
      </c>
    </row>
    <row r="64" spans="2:50" s="71" customFormat="1" ht="12.75" hidden="1" x14ac:dyDescent="0.2">
      <c r="B64" s="253" t="s">
        <v>10</v>
      </c>
      <c r="C64" s="350"/>
      <c r="D64" s="282">
        <f t="shared" si="13"/>
        <v>0</v>
      </c>
      <c r="E64" s="283"/>
      <c r="F64" s="344"/>
      <c r="G64" s="298"/>
      <c r="H64" s="285"/>
      <c r="I64" s="285">
        <f>F64</f>
        <v>0</v>
      </c>
      <c r="J64" s="283"/>
      <c r="K64" s="179"/>
      <c r="L64" s="179"/>
      <c r="M64" s="179"/>
      <c r="N64" s="179"/>
      <c r="O64" s="179"/>
      <c r="P64" s="179"/>
      <c r="Q64" s="179"/>
      <c r="R64" s="179"/>
      <c r="S64" s="179"/>
      <c r="T64" s="283"/>
      <c r="U64" s="354"/>
      <c r="W64" s="285">
        <f t="shared" si="10"/>
        <v>0</v>
      </c>
      <c r="AG64" s="303" t="s">
        <v>59</v>
      </c>
      <c r="AH64" s="304" t="s">
        <v>59</v>
      </c>
      <c r="AI64" s="304" t="s">
        <v>59</v>
      </c>
      <c r="AJ64" s="304" t="s">
        <v>59</v>
      </c>
      <c r="AK64" s="304" t="s">
        <v>59</v>
      </c>
      <c r="AL64" s="304" t="s">
        <v>59</v>
      </c>
      <c r="AM64" s="304" t="s">
        <v>59</v>
      </c>
      <c r="AN64" s="304" t="s">
        <v>59</v>
      </c>
      <c r="AO64" s="304" t="s">
        <v>59</v>
      </c>
      <c r="AP64" s="304" t="s">
        <v>59</v>
      </c>
      <c r="AQ64" s="304" t="s">
        <v>59</v>
      </c>
      <c r="AR64" s="304" t="s">
        <v>59</v>
      </c>
      <c r="AS64" s="304" t="s">
        <v>59</v>
      </c>
      <c r="AT64" s="304" t="s">
        <v>60</v>
      </c>
      <c r="AU64" s="304" t="s">
        <v>60</v>
      </c>
      <c r="AV64" s="304" t="s">
        <v>60</v>
      </c>
      <c r="AW64" s="304" t="s">
        <v>59</v>
      </c>
      <c r="AX64" s="304" t="s">
        <v>59</v>
      </c>
    </row>
    <row r="65" spans="2:50" s="71" customFormat="1" ht="12.75" hidden="1" x14ac:dyDescent="0.2">
      <c r="B65" s="86" t="s">
        <v>47</v>
      </c>
      <c r="C65" s="355"/>
      <c r="D65" s="288">
        <f t="shared" si="13"/>
        <v>0</v>
      </c>
      <c r="E65" s="283"/>
      <c r="F65" s="365"/>
      <c r="G65" s="298"/>
      <c r="H65" s="289"/>
      <c r="I65" s="289">
        <f>F65</f>
        <v>0</v>
      </c>
      <c r="J65" s="283"/>
      <c r="K65" s="179"/>
      <c r="L65" s="179"/>
      <c r="M65" s="179"/>
      <c r="N65" s="179"/>
      <c r="O65" s="179"/>
      <c r="P65" s="101"/>
      <c r="Q65" s="101"/>
      <c r="R65" s="101"/>
      <c r="S65" s="101"/>
      <c r="T65" s="283"/>
      <c r="U65" s="364"/>
      <c r="W65" s="289">
        <f t="shared" si="10"/>
        <v>0</v>
      </c>
      <c r="AG65" s="303" t="s">
        <v>60</v>
      </c>
      <c r="AH65" s="304" t="s">
        <v>59</v>
      </c>
      <c r="AI65" s="304" t="s">
        <v>60</v>
      </c>
      <c r="AJ65" s="304" t="s">
        <v>60</v>
      </c>
      <c r="AK65" s="304" t="s">
        <v>59</v>
      </c>
      <c r="AL65" s="304" t="s">
        <v>60</v>
      </c>
      <c r="AM65" s="304" t="s">
        <v>60</v>
      </c>
      <c r="AN65" s="304" t="s">
        <v>60</v>
      </c>
      <c r="AO65" s="304" t="s">
        <v>60</v>
      </c>
      <c r="AP65" s="304" t="s">
        <v>59</v>
      </c>
      <c r="AQ65" s="304" t="s">
        <v>59</v>
      </c>
      <c r="AR65" s="304" t="s">
        <v>60</v>
      </c>
      <c r="AS65" s="304" t="s">
        <v>60</v>
      </c>
      <c r="AT65" s="304" t="s">
        <v>60</v>
      </c>
      <c r="AU65" s="304" t="s">
        <v>60</v>
      </c>
      <c r="AV65" s="304" t="s">
        <v>60</v>
      </c>
      <c r="AW65" s="304" t="s">
        <v>60</v>
      </c>
      <c r="AX65" s="304" t="s">
        <v>60</v>
      </c>
    </row>
    <row r="66" spans="2:50" s="71" customFormat="1" ht="12.75" hidden="1" x14ac:dyDescent="0.2">
      <c r="B66" s="54" t="s">
        <v>253</v>
      </c>
      <c r="C66" s="357"/>
      <c r="D66" s="166">
        <f t="shared" si="13"/>
        <v>0</v>
      </c>
      <c r="E66" s="283"/>
      <c r="F66" s="345"/>
      <c r="G66" s="298"/>
      <c r="H66" s="80"/>
      <c r="I66" s="80">
        <f>F66</f>
        <v>0</v>
      </c>
      <c r="J66" s="283"/>
      <c r="K66" s="179"/>
      <c r="L66" s="179"/>
      <c r="M66" s="179"/>
      <c r="N66" s="179"/>
      <c r="O66" s="179"/>
      <c r="P66" s="101"/>
      <c r="Q66" s="101"/>
      <c r="R66" s="101"/>
      <c r="S66" s="101"/>
      <c r="T66" s="283"/>
      <c r="U66" s="364"/>
      <c r="W66" s="80">
        <f t="shared" si="10"/>
        <v>0</v>
      </c>
      <c r="AG66" s="303" t="s">
        <v>59</v>
      </c>
      <c r="AH66" s="304" t="s">
        <v>59</v>
      </c>
      <c r="AI66" s="304" t="s">
        <v>59</v>
      </c>
      <c r="AJ66" s="304" t="s">
        <v>59</v>
      </c>
      <c r="AK66" s="304" t="s">
        <v>59</v>
      </c>
      <c r="AL66" s="304" t="s">
        <v>59</v>
      </c>
      <c r="AM66" s="304" t="s">
        <v>59</v>
      </c>
      <c r="AN66" s="304" t="s">
        <v>59</v>
      </c>
      <c r="AO66" s="304" t="s">
        <v>59</v>
      </c>
      <c r="AP66" s="304" t="s">
        <v>59</v>
      </c>
      <c r="AQ66" s="304" t="s">
        <v>59</v>
      </c>
      <c r="AR66" s="304" t="s">
        <v>59</v>
      </c>
      <c r="AS66" s="304" t="s">
        <v>60</v>
      </c>
      <c r="AT66" s="304" t="s">
        <v>60</v>
      </c>
      <c r="AU66" s="304" t="s">
        <v>60</v>
      </c>
      <c r="AV66" s="304" t="s">
        <v>59</v>
      </c>
      <c r="AW66" s="304" t="s">
        <v>59</v>
      </c>
      <c r="AX66" s="304" t="s">
        <v>59</v>
      </c>
    </row>
    <row r="67" spans="2:50" s="71" customFormat="1" ht="12.75" hidden="1" x14ac:dyDescent="0.2">
      <c r="B67" s="54" t="s">
        <v>63</v>
      </c>
      <c r="C67" s="357"/>
      <c r="D67" s="166">
        <f t="shared" si="13"/>
        <v>0</v>
      </c>
      <c r="E67" s="283"/>
      <c r="F67" s="345"/>
      <c r="G67" s="298"/>
      <c r="H67" s="80"/>
      <c r="I67" s="80">
        <f>F67</f>
        <v>0</v>
      </c>
      <c r="J67" s="283"/>
      <c r="K67" s="179"/>
      <c r="L67" s="179"/>
      <c r="M67" s="179"/>
      <c r="N67" s="179"/>
      <c r="O67" s="179"/>
      <c r="P67" s="179"/>
      <c r="Q67" s="179"/>
      <c r="R67" s="179"/>
      <c r="S67" s="179"/>
      <c r="T67" s="283"/>
      <c r="U67" s="364"/>
      <c r="W67" s="80">
        <f t="shared" si="10"/>
        <v>0</v>
      </c>
      <c r="AG67" s="303" t="s">
        <v>60</v>
      </c>
      <c r="AH67" s="304" t="s">
        <v>60</v>
      </c>
      <c r="AI67" s="304" t="s">
        <v>60</v>
      </c>
      <c r="AJ67" s="304" t="s">
        <v>60</v>
      </c>
      <c r="AK67" s="304" t="s">
        <v>60</v>
      </c>
      <c r="AL67" s="304" t="s">
        <v>60</v>
      </c>
      <c r="AM67" s="304" t="s">
        <v>60</v>
      </c>
      <c r="AN67" s="304" t="s">
        <v>60</v>
      </c>
      <c r="AO67" s="304" t="s">
        <v>59</v>
      </c>
      <c r="AP67" s="304" t="s">
        <v>60</v>
      </c>
      <c r="AQ67" s="304" t="s">
        <v>60</v>
      </c>
      <c r="AR67" s="304" t="s">
        <v>60</v>
      </c>
      <c r="AS67" s="304" t="s">
        <v>59</v>
      </c>
      <c r="AT67" s="304" t="s">
        <v>60</v>
      </c>
      <c r="AU67" s="304" t="s">
        <v>60</v>
      </c>
      <c r="AV67" s="304" t="s">
        <v>60</v>
      </c>
      <c r="AW67" s="304" t="s">
        <v>60</v>
      </c>
      <c r="AX67" s="304" t="s">
        <v>60</v>
      </c>
    </row>
    <row r="68" spans="2:50" s="71" customFormat="1" ht="13.5" hidden="1" thickBot="1" x14ac:dyDescent="0.25">
      <c r="B68" s="38" t="s">
        <v>143</v>
      </c>
      <c r="C68" s="366"/>
      <c r="D68" s="170">
        <f t="shared" si="13"/>
        <v>0</v>
      </c>
      <c r="E68" s="283"/>
      <c r="F68" s="349"/>
      <c r="G68" s="298"/>
      <c r="H68" s="294"/>
      <c r="I68" s="294">
        <f>F68</f>
        <v>0</v>
      </c>
      <c r="J68" s="283"/>
      <c r="K68" s="179"/>
      <c r="L68" s="179"/>
      <c r="M68" s="179"/>
      <c r="N68" s="179"/>
      <c r="O68" s="179"/>
      <c r="P68" s="101"/>
      <c r="Q68" s="101"/>
      <c r="R68" s="101"/>
      <c r="S68" s="101"/>
      <c r="T68" s="283"/>
      <c r="U68" s="367"/>
      <c r="W68" s="294">
        <f t="shared" si="10"/>
        <v>0</v>
      </c>
      <c r="AG68" s="303" t="s">
        <v>59</v>
      </c>
      <c r="AH68" s="304" t="s">
        <v>59</v>
      </c>
      <c r="AI68" s="304" t="s">
        <v>60</v>
      </c>
      <c r="AJ68" s="304" t="s">
        <v>60</v>
      </c>
      <c r="AK68" s="304" t="s">
        <v>59</v>
      </c>
      <c r="AL68" s="304" t="s">
        <v>60</v>
      </c>
      <c r="AM68" s="304" t="s">
        <v>59</v>
      </c>
      <c r="AN68" s="304" t="s">
        <v>59</v>
      </c>
      <c r="AO68" s="304" t="s">
        <v>60</v>
      </c>
      <c r="AP68" s="304" t="s">
        <v>59</v>
      </c>
      <c r="AQ68" s="304" t="s">
        <v>59</v>
      </c>
      <c r="AR68" s="304" t="s">
        <v>60</v>
      </c>
      <c r="AS68" s="304" t="s">
        <v>60</v>
      </c>
      <c r="AT68" s="304" t="s">
        <v>60</v>
      </c>
      <c r="AU68" s="304" t="s">
        <v>60</v>
      </c>
      <c r="AV68" s="304" t="s">
        <v>60</v>
      </c>
      <c r="AW68" s="304" t="s">
        <v>59</v>
      </c>
      <c r="AX68" s="304" t="s">
        <v>59</v>
      </c>
    </row>
    <row r="69" spans="2:50" s="71" customFormat="1" ht="12.75" hidden="1" x14ac:dyDescent="0.2">
      <c r="B69" s="257"/>
      <c r="C69" s="305"/>
      <c r="D69" s="305"/>
      <c r="E69" s="306"/>
      <c r="F69" s="307"/>
      <c r="G69" s="306"/>
      <c r="H69" s="307"/>
      <c r="I69" s="307"/>
      <c r="J69" s="306"/>
      <c r="K69" s="308"/>
      <c r="L69" s="308"/>
      <c r="M69" s="308"/>
      <c r="N69" s="308"/>
      <c r="O69" s="308"/>
      <c r="P69" s="308"/>
      <c r="Q69" s="308"/>
      <c r="R69" s="308"/>
      <c r="S69" s="308"/>
      <c r="T69" s="306"/>
      <c r="U69" s="99"/>
      <c r="W69" s="280"/>
      <c r="AG69" s="303" t="s">
        <v>59</v>
      </c>
      <c r="AH69" s="304" t="s">
        <v>59</v>
      </c>
      <c r="AI69" s="304" t="s">
        <v>59</v>
      </c>
      <c r="AJ69" s="304" t="s">
        <v>59</v>
      </c>
      <c r="AK69" s="304" t="s">
        <v>59</v>
      </c>
      <c r="AL69" s="304" t="s">
        <v>59</v>
      </c>
      <c r="AM69" s="304" t="s">
        <v>59</v>
      </c>
      <c r="AN69" s="304" t="s">
        <v>59</v>
      </c>
      <c r="AO69" s="304" t="s">
        <v>59</v>
      </c>
      <c r="AP69" s="304" t="s">
        <v>59</v>
      </c>
      <c r="AQ69" s="304" t="s">
        <v>59</v>
      </c>
      <c r="AR69" s="304" t="s">
        <v>60</v>
      </c>
      <c r="AS69" s="304" t="s">
        <v>59</v>
      </c>
      <c r="AT69" s="304" t="s">
        <v>60</v>
      </c>
      <c r="AU69" s="304" t="s">
        <v>60</v>
      </c>
      <c r="AV69" s="304" t="s">
        <v>60</v>
      </c>
      <c r="AW69" s="304" t="s">
        <v>60</v>
      </c>
      <c r="AX69" s="304" t="s">
        <v>60</v>
      </c>
    </row>
    <row r="70" spans="2:50" s="71" customFormat="1" ht="13.5" hidden="1" thickBot="1" x14ac:dyDescent="0.25">
      <c r="B70" s="18" t="s">
        <v>53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80"/>
      <c r="L70" s="180"/>
      <c r="M70" s="180"/>
      <c r="N70" s="180"/>
      <c r="O70" s="180"/>
      <c r="P70" s="180"/>
      <c r="Q70" s="180"/>
      <c r="R70" s="180"/>
      <c r="S70" s="180"/>
      <c r="T70" s="26"/>
      <c r="U70" s="398" t="s">
        <v>262</v>
      </c>
      <c r="W70" s="43">
        <f t="shared" ref="W70:W73" si="16">IFERROR(F70/D70,0)</f>
        <v>0</v>
      </c>
      <c r="AG70" s="303" t="s">
        <v>60</v>
      </c>
      <c r="AH70" s="304" t="s">
        <v>60</v>
      </c>
      <c r="AI70" s="304" t="s">
        <v>60</v>
      </c>
      <c r="AJ70" s="304" t="s">
        <v>60</v>
      </c>
      <c r="AK70" s="304" t="s">
        <v>60</v>
      </c>
      <c r="AL70" s="304" t="s">
        <v>60</v>
      </c>
      <c r="AM70" s="304" t="s">
        <v>60</v>
      </c>
      <c r="AN70" s="304" t="s">
        <v>60</v>
      </c>
      <c r="AO70" s="304" t="s">
        <v>59</v>
      </c>
      <c r="AP70" s="304" t="s">
        <v>60</v>
      </c>
      <c r="AQ70" s="304" t="s">
        <v>60</v>
      </c>
      <c r="AR70" s="304" t="s">
        <v>60</v>
      </c>
      <c r="AS70" s="304" t="s">
        <v>59</v>
      </c>
      <c r="AT70" s="304" t="s">
        <v>60</v>
      </c>
      <c r="AU70" s="304" t="s">
        <v>60</v>
      </c>
      <c r="AV70" s="304" t="s">
        <v>60</v>
      </c>
      <c r="AW70" s="304" t="s">
        <v>60</v>
      </c>
      <c r="AX70" s="304" t="s">
        <v>60</v>
      </c>
    </row>
    <row r="71" spans="2:50" s="71" customFormat="1" ht="12.75" hidden="1" x14ac:dyDescent="0.2">
      <c r="B71" s="253" t="s">
        <v>254</v>
      </c>
      <c r="C71" s="350"/>
      <c r="D71" s="282">
        <f t="shared" si="15"/>
        <v>0</v>
      </c>
      <c r="E71" s="283"/>
      <c r="F71" s="344"/>
      <c r="G71" s="298"/>
      <c r="H71" s="285"/>
      <c r="I71" s="285">
        <f>F71</f>
        <v>0</v>
      </c>
      <c r="J71" s="283"/>
      <c r="K71" s="179"/>
      <c r="L71" s="179"/>
      <c r="M71" s="179"/>
      <c r="N71" s="179"/>
      <c r="O71" s="179"/>
      <c r="P71" s="179"/>
      <c r="Q71" s="179"/>
      <c r="R71" s="179"/>
      <c r="S71" s="179"/>
      <c r="T71" s="283"/>
      <c r="U71" s="354"/>
      <c r="W71" s="285">
        <f t="shared" si="16"/>
        <v>0</v>
      </c>
      <c r="AG71" s="303" t="s">
        <v>60</v>
      </c>
      <c r="AH71" s="304" t="s">
        <v>60</v>
      </c>
      <c r="AI71" s="304" t="s">
        <v>60</v>
      </c>
      <c r="AJ71" s="304" t="s">
        <v>60</v>
      </c>
      <c r="AK71" s="304" t="s">
        <v>60</v>
      </c>
      <c r="AL71" s="304" t="s">
        <v>60</v>
      </c>
      <c r="AM71" s="304" t="s">
        <v>60</v>
      </c>
      <c r="AN71" s="304" t="s">
        <v>60</v>
      </c>
      <c r="AO71" s="304" t="s">
        <v>59</v>
      </c>
      <c r="AP71" s="304" t="s">
        <v>60</v>
      </c>
      <c r="AQ71" s="304" t="s">
        <v>60</v>
      </c>
      <c r="AR71" s="304" t="s">
        <v>60</v>
      </c>
      <c r="AS71" s="304" t="s">
        <v>59</v>
      </c>
      <c r="AT71" s="304" t="s">
        <v>60</v>
      </c>
      <c r="AU71" s="304" t="s">
        <v>60</v>
      </c>
      <c r="AV71" s="304" t="s">
        <v>60</v>
      </c>
      <c r="AW71" s="304" t="s">
        <v>60</v>
      </c>
      <c r="AX71" s="304" t="s">
        <v>60</v>
      </c>
    </row>
    <row r="72" spans="2:50" s="71" customFormat="1" ht="12.75" hidden="1" x14ac:dyDescent="0.2">
      <c r="B72" s="86" t="s">
        <v>255</v>
      </c>
      <c r="C72" s="355"/>
      <c r="D72" s="288">
        <f t="shared" si="15"/>
        <v>0</v>
      </c>
      <c r="E72" s="283"/>
      <c r="F72" s="365"/>
      <c r="G72" s="298"/>
      <c r="H72" s="289"/>
      <c r="I72" s="289">
        <f>F72</f>
        <v>0</v>
      </c>
      <c r="J72" s="283"/>
      <c r="K72" s="179"/>
      <c r="L72" s="179"/>
      <c r="M72" s="179"/>
      <c r="N72" s="179"/>
      <c r="O72" s="179"/>
      <c r="P72" s="179"/>
      <c r="Q72" s="179"/>
      <c r="R72" s="179"/>
      <c r="S72" s="179"/>
      <c r="T72" s="283"/>
      <c r="U72" s="356"/>
      <c r="W72" s="289">
        <f t="shared" si="16"/>
        <v>0</v>
      </c>
      <c r="AG72" s="303" t="s">
        <v>60</v>
      </c>
      <c r="AH72" s="304" t="s">
        <v>60</v>
      </c>
      <c r="AI72" s="304" t="s">
        <v>60</v>
      </c>
      <c r="AJ72" s="304" t="s">
        <v>60</v>
      </c>
      <c r="AK72" s="304" t="s">
        <v>60</v>
      </c>
      <c r="AL72" s="304" t="s">
        <v>60</v>
      </c>
      <c r="AM72" s="304" t="s">
        <v>60</v>
      </c>
      <c r="AN72" s="304" t="s">
        <v>60</v>
      </c>
      <c r="AO72" s="304" t="s">
        <v>59</v>
      </c>
      <c r="AP72" s="304" t="s">
        <v>60</v>
      </c>
      <c r="AQ72" s="304" t="s">
        <v>60</v>
      </c>
      <c r="AR72" s="304" t="s">
        <v>60</v>
      </c>
      <c r="AS72" s="304" t="s">
        <v>60</v>
      </c>
      <c r="AT72" s="304" t="s">
        <v>60</v>
      </c>
      <c r="AU72" s="304" t="s">
        <v>60</v>
      </c>
      <c r="AV72" s="304" t="s">
        <v>60</v>
      </c>
      <c r="AW72" s="304" t="s">
        <v>60</v>
      </c>
      <c r="AX72" s="304" t="s">
        <v>60</v>
      </c>
    </row>
    <row r="73" spans="2:50" s="71" customFormat="1" ht="12.75" hidden="1" x14ac:dyDescent="0.2">
      <c r="B73" s="54" t="s">
        <v>256</v>
      </c>
      <c r="C73" s="357"/>
      <c r="D73" s="166">
        <f t="shared" si="15"/>
        <v>0</v>
      </c>
      <c r="E73" s="283"/>
      <c r="F73" s="345"/>
      <c r="G73" s="298"/>
      <c r="H73" s="80"/>
      <c r="I73" s="289">
        <f t="shared" ref="I73:I74" si="17">F73</f>
        <v>0</v>
      </c>
      <c r="J73" s="283"/>
      <c r="K73" s="179"/>
      <c r="L73" s="179"/>
      <c r="M73" s="179"/>
      <c r="N73" s="179"/>
      <c r="O73" s="179"/>
      <c r="P73" s="179"/>
      <c r="Q73" s="179"/>
      <c r="R73" s="179"/>
      <c r="S73" s="179"/>
      <c r="T73" s="283"/>
      <c r="U73" s="364"/>
      <c r="W73" s="80">
        <f t="shared" si="16"/>
        <v>0</v>
      </c>
      <c r="AG73" s="303" t="s">
        <v>60</v>
      </c>
      <c r="AH73" s="304" t="s">
        <v>60</v>
      </c>
      <c r="AI73" s="304" t="s">
        <v>60</v>
      </c>
      <c r="AJ73" s="304" t="s">
        <v>60</v>
      </c>
      <c r="AK73" s="304" t="s">
        <v>60</v>
      </c>
      <c r="AL73" s="304" t="s">
        <v>60</v>
      </c>
      <c r="AM73" s="304" t="s">
        <v>60</v>
      </c>
      <c r="AN73" s="304" t="s">
        <v>60</v>
      </c>
      <c r="AO73" s="304" t="s">
        <v>59</v>
      </c>
      <c r="AP73" s="304" t="s">
        <v>60</v>
      </c>
      <c r="AQ73" s="304" t="s">
        <v>60</v>
      </c>
      <c r="AR73" s="304" t="s">
        <v>60</v>
      </c>
      <c r="AS73" s="304" t="s">
        <v>59</v>
      </c>
      <c r="AT73" s="304" t="s">
        <v>60</v>
      </c>
      <c r="AU73" s="304" t="s">
        <v>60</v>
      </c>
      <c r="AV73" s="304" t="s">
        <v>60</v>
      </c>
      <c r="AW73" s="304" t="s">
        <v>60</v>
      </c>
      <c r="AX73" s="304" t="s">
        <v>60</v>
      </c>
    </row>
    <row r="74" spans="2:50" s="71" customFormat="1" ht="12.75" hidden="1" x14ac:dyDescent="0.2">
      <c r="B74" s="55" t="s">
        <v>257</v>
      </c>
      <c r="C74" s="359"/>
      <c r="D74" s="166">
        <f t="shared" si="15"/>
        <v>0</v>
      </c>
      <c r="E74" s="283"/>
      <c r="F74" s="363"/>
      <c r="G74" s="298"/>
      <c r="H74" s="80"/>
      <c r="I74" s="289">
        <f t="shared" si="17"/>
        <v>0</v>
      </c>
      <c r="J74" s="283"/>
      <c r="K74" s="179"/>
      <c r="L74" s="179"/>
      <c r="M74" s="179"/>
      <c r="N74" s="179"/>
      <c r="O74" s="179"/>
      <c r="P74" s="179"/>
      <c r="Q74" s="179"/>
      <c r="R74" s="179"/>
      <c r="S74" s="179"/>
      <c r="T74" s="283"/>
      <c r="U74" s="364"/>
      <c r="W74" s="80">
        <f>IFERROR(F74/D74,0)</f>
        <v>0</v>
      </c>
      <c r="AG74" s="303" t="s">
        <v>60</v>
      </c>
      <c r="AH74" s="304" t="s">
        <v>60</v>
      </c>
      <c r="AI74" s="304" t="s">
        <v>60</v>
      </c>
      <c r="AJ74" s="304" t="s">
        <v>60</v>
      </c>
      <c r="AK74" s="304" t="s">
        <v>60</v>
      </c>
      <c r="AL74" s="304" t="s">
        <v>60</v>
      </c>
      <c r="AM74" s="304" t="s">
        <v>60</v>
      </c>
      <c r="AN74" s="304" t="s">
        <v>60</v>
      </c>
      <c r="AO74" s="304" t="s">
        <v>59</v>
      </c>
      <c r="AP74" s="304" t="s">
        <v>60</v>
      </c>
      <c r="AQ74" s="304" t="s">
        <v>60</v>
      </c>
      <c r="AR74" s="304" t="s">
        <v>60</v>
      </c>
      <c r="AS74" s="304" t="s">
        <v>60</v>
      </c>
      <c r="AT74" s="304" t="s">
        <v>60</v>
      </c>
      <c r="AU74" s="304" t="s">
        <v>60</v>
      </c>
      <c r="AV74" s="304" t="s">
        <v>60</v>
      </c>
      <c r="AW74" s="304" t="s">
        <v>60</v>
      </c>
      <c r="AX74" s="304" t="s">
        <v>60</v>
      </c>
    </row>
    <row r="75" spans="2:50" s="71" customFormat="1" ht="13.5" hidden="1" thickBot="1" x14ac:dyDescent="0.25">
      <c r="B75" s="38" t="s">
        <v>258</v>
      </c>
      <c r="C75" s="366"/>
      <c r="D75" s="170">
        <f t="shared" si="15"/>
        <v>0</v>
      </c>
      <c r="E75" s="283"/>
      <c r="F75" s="349"/>
      <c r="G75" s="298"/>
      <c r="H75" s="294"/>
      <c r="I75" s="294">
        <f>F75</f>
        <v>0</v>
      </c>
      <c r="J75" s="283"/>
      <c r="K75" s="179"/>
      <c r="L75" s="179"/>
      <c r="M75" s="179"/>
      <c r="N75" s="179"/>
      <c r="O75" s="179"/>
      <c r="P75" s="179"/>
      <c r="Q75" s="179"/>
      <c r="R75" s="179"/>
      <c r="S75" s="179"/>
      <c r="T75" s="283"/>
      <c r="U75" s="367"/>
      <c r="W75" s="294">
        <f>IFERROR(F75/D75,0)</f>
        <v>0</v>
      </c>
      <c r="AG75" s="303" t="s">
        <v>60</v>
      </c>
      <c r="AH75" s="304" t="s">
        <v>60</v>
      </c>
      <c r="AI75" s="304" t="s">
        <v>60</v>
      </c>
      <c r="AJ75" s="304" t="s">
        <v>60</v>
      </c>
      <c r="AK75" s="304" t="s">
        <v>60</v>
      </c>
      <c r="AL75" s="304" t="s">
        <v>60</v>
      </c>
      <c r="AM75" s="304" t="s">
        <v>60</v>
      </c>
      <c r="AN75" s="304" t="s">
        <v>60</v>
      </c>
      <c r="AO75" s="304" t="s">
        <v>59</v>
      </c>
      <c r="AP75" s="304" t="s">
        <v>60</v>
      </c>
      <c r="AQ75" s="304" t="s">
        <v>60</v>
      </c>
      <c r="AR75" s="304" t="s">
        <v>60</v>
      </c>
      <c r="AS75" s="304" t="s">
        <v>60</v>
      </c>
      <c r="AT75" s="304" t="s">
        <v>60</v>
      </c>
      <c r="AU75" s="304" t="s">
        <v>60</v>
      </c>
      <c r="AV75" s="304" t="s">
        <v>60</v>
      </c>
      <c r="AW75" s="304" t="s">
        <v>60</v>
      </c>
      <c r="AX75" s="304" t="s">
        <v>60</v>
      </c>
    </row>
    <row r="76" spans="2:50" s="71" customFormat="1" ht="13.5" thickBot="1" x14ac:dyDescent="0.25">
      <c r="B76" s="257"/>
      <c r="C76" s="305"/>
      <c r="D76" s="305"/>
      <c r="E76" s="306"/>
      <c r="F76" s="307"/>
      <c r="G76" s="306"/>
      <c r="H76" s="307"/>
      <c r="I76" s="307"/>
      <c r="J76" s="306"/>
      <c r="K76" s="308"/>
      <c r="L76" s="308"/>
      <c r="M76" s="308"/>
      <c r="N76" s="308"/>
      <c r="O76" s="308"/>
      <c r="P76" s="308"/>
      <c r="Q76" s="308"/>
      <c r="R76" s="308"/>
      <c r="S76" s="308"/>
      <c r="T76" s="306"/>
      <c r="U76" s="99"/>
      <c r="W76" s="280"/>
      <c r="AG76" s="303" t="s">
        <v>60</v>
      </c>
      <c r="AH76" s="304" t="s">
        <v>60</v>
      </c>
      <c r="AI76" s="304" t="s">
        <v>60</v>
      </c>
      <c r="AJ76" s="304" t="s">
        <v>60</v>
      </c>
      <c r="AK76" s="304" t="s">
        <v>60</v>
      </c>
      <c r="AL76" s="304" t="s">
        <v>60</v>
      </c>
      <c r="AM76" s="304" t="s">
        <v>60</v>
      </c>
      <c r="AN76" s="304" t="s">
        <v>60</v>
      </c>
      <c r="AO76" s="304" t="s">
        <v>59</v>
      </c>
      <c r="AP76" s="304" t="s">
        <v>60</v>
      </c>
      <c r="AQ76" s="304" t="s">
        <v>60</v>
      </c>
      <c r="AR76" s="304" t="s">
        <v>59</v>
      </c>
      <c r="AS76" s="304" t="s">
        <v>59</v>
      </c>
      <c r="AT76" s="304" t="s">
        <v>59</v>
      </c>
      <c r="AU76" s="304" t="s">
        <v>59</v>
      </c>
      <c r="AV76" s="304" t="s">
        <v>59</v>
      </c>
      <c r="AW76" s="304" t="s">
        <v>59</v>
      </c>
      <c r="AX76" s="304" t="s">
        <v>59</v>
      </c>
    </row>
    <row r="77" spans="2:50" s="71" customFormat="1" ht="13.5" thickBot="1" x14ac:dyDescent="0.2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80"/>
      <c r="L77" s="180"/>
      <c r="M77" s="180"/>
      <c r="N77" s="180"/>
      <c r="O77" s="180"/>
      <c r="P77" s="49">
        <f>SUM(P78:P82)</f>
        <v>0</v>
      </c>
      <c r="Q77" s="49">
        <f>IFERROR(P77/$AC$1,0)</f>
        <v>0</v>
      </c>
      <c r="R77" s="180"/>
      <c r="S77" s="43">
        <f>SUM(S78:S82)</f>
        <v>0</v>
      </c>
      <c r="T77" s="26"/>
      <c r="U77" s="398" t="s">
        <v>262</v>
      </c>
      <c r="W77" s="43">
        <f t="shared" si="10"/>
        <v>0</v>
      </c>
      <c r="AG77" s="303" t="s">
        <v>59</v>
      </c>
      <c r="AH77" s="304" t="s">
        <v>59</v>
      </c>
      <c r="AI77" s="304" t="s">
        <v>59</v>
      </c>
      <c r="AJ77" s="304" t="s">
        <v>59</v>
      </c>
      <c r="AK77" s="304" t="s">
        <v>59</v>
      </c>
      <c r="AL77" s="304" t="s">
        <v>59</v>
      </c>
      <c r="AM77" s="304" t="s">
        <v>59</v>
      </c>
      <c r="AN77" s="304" t="s">
        <v>59</v>
      </c>
      <c r="AO77" s="304" t="s">
        <v>59</v>
      </c>
      <c r="AP77" s="304" t="s">
        <v>59</v>
      </c>
      <c r="AQ77" s="304" t="s">
        <v>59</v>
      </c>
      <c r="AR77" s="304" t="s">
        <v>59</v>
      </c>
      <c r="AS77" s="304" t="s">
        <v>59</v>
      </c>
      <c r="AT77" s="304" t="s">
        <v>59</v>
      </c>
      <c r="AU77" s="304" t="s">
        <v>59</v>
      </c>
      <c r="AV77" s="304" t="s">
        <v>60</v>
      </c>
      <c r="AW77" s="304" t="s">
        <v>59</v>
      </c>
      <c r="AX77" s="304" t="s">
        <v>59</v>
      </c>
    </row>
    <row r="78" spans="2:50" s="71" customFormat="1" ht="13.5" hidden="1" thickBot="1" x14ac:dyDescent="0.25">
      <c r="B78" s="253" t="s">
        <v>43</v>
      </c>
      <c r="C78" s="350"/>
      <c r="D78" s="282">
        <f t="shared" si="18"/>
        <v>0</v>
      </c>
      <c r="E78" s="283"/>
      <c r="F78" s="344"/>
      <c r="G78" s="298"/>
      <c r="H78" s="285"/>
      <c r="I78" s="285">
        <f>F78</f>
        <v>0</v>
      </c>
      <c r="J78" s="283"/>
      <c r="K78" s="179"/>
      <c r="L78" s="179"/>
      <c r="M78" s="179"/>
      <c r="N78" s="179"/>
      <c r="O78" s="179"/>
      <c r="P78" s="179"/>
      <c r="Q78" s="179"/>
      <c r="R78" s="179"/>
      <c r="S78" s="179"/>
      <c r="T78" s="283"/>
      <c r="U78" s="354"/>
      <c r="W78" s="285">
        <f t="shared" si="10"/>
        <v>0</v>
      </c>
      <c r="AG78" s="303" t="s">
        <v>59</v>
      </c>
      <c r="AH78" s="304" t="s">
        <v>59</v>
      </c>
      <c r="AI78" s="304" t="s">
        <v>59</v>
      </c>
      <c r="AJ78" s="304" t="s">
        <v>59</v>
      </c>
      <c r="AK78" s="304" t="s">
        <v>59</v>
      </c>
      <c r="AL78" s="304" t="s">
        <v>59</v>
      </c>
      <c r="AM78" s="304" t="s">
        <v>59</v>
      </c>
      <c r="AN78" s="304" t="s">
        <v>59</v>
      </c>
      <c r="AO78" s="304" t="s">
        <v>59</v>
      </c>
      <c r="AP78" s="304" t="s">
        <v>59</v>
      </c>
      <c r="AQ78" s="304" t="s">
        <v>59</v>
      </c>
      <c r="AR78" s="304" t="s">
        <v>59</v>
      </c>
      <c r="AS78" s="304" t="s">
        <v>59</v>
      </c>
      <c r="AT78" s="304" t="s">
        <v>59</v>
      </c>
      <c r="AU78" s="304" t="s">
        <v>60</v>
      </c>
      <c r="AV78" s="304" t="s">
        <v>60</v>
      </c>
      <c r="AW78" s="304" t="s">
        <v>59</v>
      </c>
      <c r="AX78" s="304" t="s">
        <v>59</v>
      </c>
    </row>
    <row r="79" spans="2:50" s="71" customFormat="1" ht="13.5" hidden="1" thickBot="1" x14ac:dyDescent="0.25">
      <c r="B79" s="54" t="s">
        <v>11</v>
      </c>
      <c r="C79" s="357"/>
      <c r="D79" s="166">
        <f t="shared" si="18"/>
        <v>0</v>
      </c>
      <c r="E79" s="283"/>
      <c r="F79" s="345"/>
      <c r="G79" s="298"/>
      <c r="H79" s="80"/>
      <c r="I79" s="80">
        <f>F79</f>
        <v>0</v>
      </c>
      <c r="J79" s="283"/>
      <c r="K79" s="179"/>
      <c r="L79" s="179"/>
      <c r="M79" s="179"/>
      <c r="N79" s="179"/>
      <c r="O79" s="179"/>
      <c r="P79" s="179"/>
      <c r="Q79" s="179"/>
      <c r="R79" s="179"/>
      <c r="S79" s="179"/>
      <c r="T79" s="283"/>
      <c r="U79" s="356"/>
      <c r="W79" s="80">
        <f t="shared" si="10"/>
        <v>0</v>
      </c>
      <c r="AG79" s="303" t="s">
        <v>59</v>
      </c>
      <c r="AH79" s="304" t="s">
        <v>59</v>
      </c>
      <c r="AI79" s="304" t="s">
        <v>59</v>
      </c>
      <c r="AJ79" s="304" t="s">
        <v>59</v>
      </c>
      <c r="AK79" s="304" t="s">
        <v>59</v>
      </c>
      <c r="AL79" s="304" t="s">
        <v>59</v>
      </c>
      <c r="AM79" s="304" t="s">
        <v>59</v>
      </c>
      <c r="AN79" s="304" t="s">
        <v>59</v>
      </c>
      <c r="AO79" s="304" t="s">
        <v>59</v>
      </c>
      <c r="AP79" s="304" t="s">
        <v>59</v>
      </c>
      <c r="AQ79" s="304" t="s">
        <v>59</v>
      </c>
      <c r="AR79" s="304" t="s">
        <v>59</v>
      </c>
      <c r="AS79" s="304" t="s">
        <v>60</v>
      </c>
      <c r="AT79" s="304" t="s">
        <v>60</v>
      </c>
      <c r="AU79" s="304" t="s">
        <v>60</v>
      </c>
      <c r="AV79" s="304" t="s">
        <v>60</v>
      </c>
      <c r="AW79" s="304" t="s">
        <v>60</v>
      </c>
      <c r="AX79" s="304" t="s">
        <v>60</v>
      </c>
    </row>
    <row r="80" spans="2:50" s="71" customFormat="1" ht="13.5" hidden="1" thickBot="1" x14ac:dyDescent="0.25">
      <c r="B80" s="54" t="s">
        <v>259</v>
      </c>
      <c r="C80" s="357"/>
      <c r="D80" s="166">
        <f t="shared" si="18"/>
        <v>0</v>
      </c>
      <c r="E80" s="283"/>
      <c r="F80" s="345"/>
      <c r="G80" s="298"/>
      <c r="H80" s="80"/>
      <c r="I80" s="80">
        <f>F80</f>
        <v>0</v>
      </c>
      <c r="J80" s="283"/>
      <c r="K80" s="179"/>
      <c r="L80" s="179"/>
      <c r="M80" s="179"/>
      <c r="N80" s="179"/>
      <c r="O80" s="179"/>
      <c r="P80" s="179"/>
      <c r="Q80" s="179"/>
      <c r="R80" s="179"/>
      <c r="S80" s="179"/>
      <c r="T80" s="283"/>
      <c r="U80" s="364"/>
      <c r="W80" s="80">
        <f t="shared" si="10"/>
        <v>0</v>
      </c>
      <c r="AG80" s="303" t="s">
        <v>59</v>
      </c>
      <c r="AH80" s="304" t="s">
        <v>59</v>
      </c>
      <c r="AI80" s="304" t="s">
        <v>59</v>
      </c>
      <c r="AJ80" s="304" t="s">
        <v>59</v>
      </c>
      <c r="AK80" s="304" t="s">
        <v>59</v>
      </c>
      <c r="AL80" s="304" t="s">
        <v>59</v>
      </c>
      <c r="AM80" s="304" t="s">
        <v>59</v>
      </c>
      <c r="AN80" s="304" t="s">
        <v>59</v>
      </c>
      <c r="AO80" s="304" t="s">
        <v>59</v>
      </c>
      <c r="AP80" s="304" t="s">
        <v>59</v>
      </c>
      <c r="AQ80" s="304" t="s">
        <v>59</v>
      </c>
      <c r="AR80" s="304" t="s">
        <v>59</v>
      </c>
      <c r="AS80" s="304" t="s">
        <v>60</v>
      </c>
      <c r="AT80" s="304" t="s">
        <v>59</v>
      </c>
      <c r="AU80" s="304" t="s">
        <v>60</v>
      </c>
      <c r="AV80" s="304" t="s">
        <v>60</v>
      </c>
      <c r="AW80" s="304" t="s">
        <v>59</v>
      </c>
      <c r="AX80" s="304" t="s">
        <v>59</v>
      </c>
    </row>
    <row r="81" spans="2:50" s="71" customFormat="1" ht="13.5" hidden="1" thickBot="1" x14ac:dyDescent="0.25">
      <c r="B81" s="55" t="s">
        <v>260</v>
      </c>
      <c r="C81" s="359"/>
      <c r="D81" s="293">
        <f t="shared" si="18"/>
        <v>0</v>
      </c>
      <c r="E81" s="283"/>
      <c r="F81" s="363"/>
      <c r="G81" s="298"/>
      <c r="H81" s="89"/>
      <c r="I81" s="89">
        <f>F81</f>
        <v>0</v>
      </c>
      <c r="J81" s="283"/>
      <c r="K81" s="179"/>
      <c r="L81" s="179"/>
      <c r="M81" s="179"/>
      <c r="N81" s="179"/>
      <c r="O81" s="179"/>
      <c r="P81" s="179"/>
      <c r="Q81" s="179"/>
      <c r="R81" s="179"/>
      <c r="S81" s="179"/>
      <c r="T81" s="283"/>
      <c r="U81" s="347"/>
      <c r="W81" s="89">
        <f t="shared" si="10"/>
        <v>0</v>
      </c>
      <c r="AG81" s="303" t="s">
        <v>60</v>
      </c>
      <c r="AH81" s="304" t="s">
        <v>60</v>
      </c>
      <c r="AI81" s="304" t="s">
        <v>60</v>
      </c>
      <c r="AJ81" s="304" t="s">
        <v>60</v>
      </c>
      <c r="AK81" s="304" t="s">
        <v>60</v>
      </c>
      <c r="AL81" s="304" t="s">
        <v>60</v>
      </c>
      <c r="AM81" s="304" t="s">
        <v>60</v>
      </c>
      <c r="AN81" s="304" t="s">
        <v>60</v>
      </c>
      <c r="AO81" s="304" t="s">
        <v>60</v>
      </c>
      <c r="AP81" s="304" t="s">
        <v>59</v>
      </c>
      <c r="AQ81" s="304" t="s">
        <v>60</v>
      </c>
      <c r="AR81" s="304" t="s">
        <v>60</v>
      </c>
      <c r="AS81" s="304" t="s">
        <v>60</v>
      </c>
      <c r="AT81" s="304" t="s">
        <v>60</v>
      </c>
      <c r="AU81" s="304" t="s">
        <v>60</v>
      </c>
      <c r="AV81" s="304" t="s">
        <v>60</v>
      </c>
      <c r="AW81" s="304" t="s">
        <v>60</v>
      </c>
      <c r="AX81" s="304" t="s">
        <v>60</v>
      </c>
    </row>
    <row r="82" spans="2:50" s="71" customFormat="1" ht="13.5" thickBot="1" x14ac:dyDescent="0.25">
      <c r="B82" s="404" t="s">
        <v>49</v>
      </c>
      <c r="C82" s="78"/>
      <c r="D82" s="170">
        <f t="shared" si="18"/>
        <v>0</v>
      </c>
      <c r="E82" s="283"/>
      <c r="F82" s="163"/>
      <c r="G82" s="298"/>
      <c r="H82" s="294"/>
      <c r="I82" s="294">
        <f>F82</f>
        <v>0</v>
      </c>
      <c r="J82" s="283"/>
      <c r="K82" s="179"/>
      <c r="L82" s="179"/>
      <c r="M82" s="179"/>
      <c r="N82" s="179"/>
      <c r="O82" s="179"/>
      <c r="P82" s="372"/>
      <c r="Q82" s="168">
        <f>IFERROR(P82/$AC$1,0)</f>
        <v>0</v>
      </c>
      <c r="R82" s="179"/>
      <c r="S82" s="373"/>
      <c r="T82" s="283"/>
      <c r="U82" s="407"/>
      <c r="W82" s="294">
        <f t="shared" si="10"/>
        <v>0</v>
      </c>
      <c r="AG82" s="303" t="s">
        <v>59</v>
      </c>
      <c r="AH82" s="304" t="s">
        <v>59</v>
      </c>
      <c r="AI82" s="304" t="s">
        <v>59</v>
      </c>
      <c r="AJ82" s="304" t="s">
        <v>59</v>
      </c>
      <c r="AK82" s="304" t="s">
        <v>59</v>
      </c>
      <c r="AL82" s="304" t="s">
        <v>59</v>
      </c>
      <c r="AM82" s="304" t="s">
        <v>59</v>
      </c>
      <c r="AN82" s="304" t="s">
        <v>59</v>
      </c>
      <c r="AO82" s="304" t="s">
        <v>59</v>
      </c>
      <c r="AP82" s="304" t="s">
        <v>59</v>
      </c>
      <c r="AQ82" s="304" t="s">
        <v>59</v>
      </c>
      <c r="AR82" s="304" t="s">
        <v>59</v>
      </c>
      <c r="AS82" s="304" t="s">
        <v>59</v>
      </c>
      <c r="AT82" s="304" t="s">
        <v>59</v>
      </c>
      <c r="AU82" s="304" t="s">
        <v>59</v>
      </c>
      <c r="AV82" s="304" t="s">
        <v>60</v>
      </c>
      <c r="AW82" s="304" t="s">
        <v>59</v>
      </c>
      <c r="AX82" s="304" t="s">
        <v>59</v>
      </c>
    </row>
    <row r="83" spans="2:50" s="71" customFormat="1" ht="12.75" hidden="1" x14ac:dyDescent="0.2">
      <c r="B83" s="257"/>
      <c r="C83" s="305"/>
      <c r="D83" s="305"/>
      <c r="E83" s="306"/>
      <c r="F83" s="307"/>
      <c r="G83" s="306"/>
      <c r="H83" s="307"/>
      <c r="I83" s="307"/>
      <c r="J83" s="306"/>
      <c r="K83" s="308"/>
      <c r="L83" s="308"/>
      <c r="M83" s="308"/>
      <c r="N83" s="308"/>
      <c r="O83" s="308"/>
      <c r="P83" s="308"/>
      <c r="Q83" s="308"/>
      <c r="R83" s="308"/>
      <c r="S83" s="308"/>
      <c r="T83" s="306"/>
      <c r="U83" s="99"/>
      <c r="W83" s="296"/>
      <c r="AG83" s="303" t="s">
        <v>59</v>
      </c>
      <c r="AH83" s="304" t="s">
        <v>59</v>
      </c>
      <c r="AI83" s="304" t="s">
        <v>59</v>
      </c>
      <c r="AJ83" s="304" t="s">
        <v>59</v>
      </c>
      <c r="AK83" s="304" t="s">
        <v>59</v>
      </c>
      <c r="AL83" s="304" t="s">
        <v>59</v>
      </c>
      <c r="AM83" s="304" t="s">
        <v>59</v>
      </c>
      <c r="AN83" s="304" t="s">
        <v>59</v>
      </c>
      <c r="AO83" s="304" t="s">
        <v>59</v>
      </c>
      <c r="AP83" s="304" t="s">
        <v>59</v>
      </c>
      <c r="AQ83" s="304" t="s">
        <v>59</v>
      </c>
      <c r="AR83" s="304" t="s">
        <v>59</v>
      </c>
      <c r="AS83" s="304" t="s">
        <v>59</v>
      </c>
      <c r="AT83" s="304" t="s">
        <v>59</v>
      </c>
      <c r="AU83" s="304" t="s">
        <v>60</v>
      </c>
      <c r="AV83" s="304" t="s">
        <v>60</v>
      </c>
      <c r="AW83" s="304" t="s">
        <v>59</v>
      </c>
      <c r="AX83" s="304" t="s">
        <v>59</v>
      </c>
    </row>
    <row r="84" spans="2:50" s="71" customFormat="1" ht="13.5" hidden="1" thickBot="1" x14ac:dyDescent="0.25">
      <c r="B84" s="36" t="s">
        <v>95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74"/>
      <c r="N84" s="43">
        <f>SUM(N86:N136)</f>
        <v>0</v>
      </c>
      <c r="O84" s="374"/>
      <c r="P84" s="49">
        <f>SUM(P85:P136)</f>
        <v>0</v>
      </c>
      <c r="Q84" s="49">
        <f>IFERROR(P84/$AC$1,0)</f>
        <v>0</v>
      </c>
      <c r="R84" s="180"/>
      <c r="S84" s="43">
        <f>SUM(S85:S136)</f>
        <v>0</v>
      </c>
      <c r="T84" s="25"/>
      <c r="U84" s="27"/>
      <c r="W84" s="52">
        <f t="shared" si="10"/>
        <v>0</v>
      </c>
      <c r="AG84" s="303" t="s">
        <v>59</v>
      </c>
      <c r="AH84" s="304" t="s">
        <v>59</v>
      </c>
      <c r="AI84" s="304" t="s">
        <v>59</v>
      </c>
      <c r="AJ84" s="304" t="s">
        <v>59</v>
      </c>
      <c r="AK84" s="304" t="s">
        <v>59</v>
      </c>
      <c r="AL84" s="304" t="s">
        <v>59</v>
      </c>
      <c r="AM84" s="304" t="s">
        <v>59</v>
      </c>
      <c r="AN84" s="304" t="s">
        <v>59</v>
      </c>
      <c r="AO84" s="304" t="s">
        <v>59</v>
      </c>
      <c r="AP84" s="304" t="s">
        <v>59</v>
      </c>
      <c r="AQ84" s="304" t="s">
        <v>59</v>
      </c>
      <c r="AR84" s="304" t="s">
        <v>59</v>
      </c>
      <c r="AS84" s="304" t="s">
        <v>59</v>
      </c>
      <c r="AT84" s="304" t="s">
        <v>59</v>
      </c>
      <c r="AU84" s="304" t="s">
        <v>60</v>
      </c>
      <c r="AV84" s="304" t="s">
        <v>59</v>
      </c>
      <c r="AW84" s="304" t="s">
        <v>59</v>
      </c>
      <c r="AX84" s="304" t="s">
        <v>59</v>
      </c>
    </row>
    <row r="85" spans="2:50" s="71" customFormat="1" ht="12.75" hidden="1" x14ac:dyDescent="0.2">
      <c r="B85" s="18"/>
      <c r="C85" s="48"/>
      <c r="D85" s="48"/>
      <c r="E85" s="26"/>
      <c r="F85" s="50"/>
      <c r="G85" s="29"/>
      <c r="H85" s="50"/>
      <c r="I85" s="50"/>
      <c r="J85" s="26"/>
      <c r="K85" s="180"/>
      <c r="L85" s="180"/>
      <c r="M85" s="180"/>
      <c r="N85" s="180"/>
      <c r="O85" s="180"/>
      <c r="P85" s="180"/>
      <c r="Q85" s="180"/>
      <c r="R85" s="180"/>
      <c r="S85" s="180"/>
      <c r="T85" s="26"/>
      <c r="U85" s="26"/>
      <c r="W85" s="280"/>
      <c r="AG85" s="303" t="s">
        <v>59</v>
      </c>
      <c r="AH85" s="304" t="s">
        <v>59</v>
      </c>
      <c r="AI85" s="304" t="s">
        <v>59</v>
      </c>
      <c r="AJ85" s="304" t="s">
        <v>59</v>
      </c>
      <c r="AK85" s="304" t="s">
        <v>59</v>
      </c>
      <c r="AL85" s="304" t="s">
        <v>59</v>
      </c>
      <c r="AM85" s="304" t="s">
        <v>59</v>
      </c>
      <c r="AN85" s="304" t="s">
        <v>59</v>
      </c>
      <c r="AO85" s="304" t="s">
        <v>59</v>
      </c>
      <c r="AP85" s="304" t="s">
        <v>59</v>
      </c>
      <c r="AQ85" s="304" t="s">
        <v>59</v>
      </c>
      <c r="AR85" s="304" t="s">
        <v>59</v>
      </c>
      <c r="AS85" s="304" t="s">
        <v>59</v>
      </c>
      <c r="AT85" s="304" t="s">
        <v>59</v>
      </c>
      <c r="AU85" s="304" t="s">
        <v>60</v>
      </c>
      <c r="AV85" s="304" t="s">
        <v>59</v>
      </c>
      <c r="AW85" s="304" t="s">
        <v>59</v>
      </c>
      <c r="AX85" s="304" t="s">
        <v>59</v>
      </c>
    </row>
    <row r="86" spans="2:50" s="71" customFormat="1" ht="12.75" hidden="1" x14ac:dyDescent="0.2">
      <c r="B86" s="253" t="s">
        <v>230</v>
      </c>
      <c r="C86" s="350"/>
      <c r="D86" s="282">
        <f t="shared" ref="D86:D117" si="20">IFERROR(C86/$AC$1,0)</f>
        <v>0</v>
      </c>
      <c r="E86" s="283"/>
      <c r="F86" s="344"/>
      <c r="G86" s="298"/>
      <c r="H86" s="285">
        <f>F86</f>
        <v>0</v>
      </c>
      <c r="I86" s="285"/>
      <c r="J86" s="283"/>
      <c r="K86" s="179"/>
      <c r="L86" s="179"/>
      <c r="M86" s="179"/>
      <c r="N86" s="179"/>
      <c r="O86" s="179"/>
      <c r="P86" s="352"/>
      <c r="Q86" s="164">
        <f>IFERROR(P86/$AC$1,0)</f>
        <v>0</v>
      </c>
      <c r="R86" s="179"/>
      <c r="S86" s="353"/>
      <c r="T86" s="283"/>
      <c r="U86" s="354"/>
      <c r="W86" s="285">
        <f t="shared" si="10"/>
        <v>0</v>
      </c>
      <c r="AG86" s="303" t="s">
        <v>59</v>
      </c>
      <c r="AH86" s="304" t="s">
        <v>59</v>
      </c>
      <c r="AI86" s="304" t="s">
        <v>60</v>
      </c>
      <c r="AJ86" s="304" t="s">
        <v>60</v>
      </c>
      <c r="AK86" s="304" t="s">
        <v>59</v>
      </c>
      <c r="AL86" s="304" t="s">
        <v>60</v>
      </c>
      <c r="AM86" s="304" t="s">
        <v>59</v>
      </c>
      <c r="AN86" s="304" t="s">
        <v>59</v>
      </c>
      <c r="AO86" s="304" t="s">
        <v>60</v>
      </c>
      <c r="AP86" s="304" t="s">
        <v>60</v>
      </c>
      <c r="AQ86" s="304" t="s">
        <v>59</v>
      </c>
      <c r="AR86" s="304" t="s">
        <v>59</v>
      </c>
      <c r="AS86" s="304" t="s">
        <v>60</v>
      </c>
      <c r="AT86" s="304" t="s">
        <v>59</v>
      </c>
      <c r="AU86" s="304" t="s">
        <v>60</v>
      </c>
      <c r="AV86" s="304" t="s">
        <v>60</v>
      </c>
      <c r="AW86" s="304" t="s">
        <v>59</v>
      </c>
      <c r="AX86" s="304" t="s">
        <v>59</v>
      </c>
    </row>
    <row r="87" spans="2:50" s="71" customFormat="1" ht="12.75" hidden="1" x14ac:dyDescent="0.2">
      <c r="B87" s="86" t="s">
        <v>231</v>
      </c>
      <c r="C87" s="355"/>
      <c r="D87" s="288">
        <f t="shared" si="20"/>
        <v>0</v>
      </c>
      <c r="E87" s="283"/>
      <c r="F87" s="365"/>
      <c r="G87" s="298"/>
      <c r="H87" s="80">
        <f>F87</f>
        <v>0</v>
      </c>
      <c r="I87" s="289"/>
      <c r="J87" s="283"/>
      <c r="K87" s="179"/>
      <c r="L87" s="179"/>
      <c r="M87" s="179"/>
      <c r="N87" s="179"/>
      <c r="O87" s="179"/>
      <c r="P87" s="179"/>
      <c r="Q87" s="179"/>
      <c r="R87" s="179"/>
      <c r="S87" s="179"/>
      <c r="T87" s="283"/>
      <c r="U87" s="364"/>
      <c r="W87" s="80">
        <f t="shared" si="10"/>
        <v>0</v>
      </c>
      <c r="AG87" s="303" t="s">
        <v>59</v>
      </c>
      <c r="AH87" s="304" t="s">
        <v>60</v>
      </c>
      <c r="AI87" s="304" t="s">
        <v>60</v>
      </c>
      <c r="AJ87" s="304" t="s">
        <v>60</v>
      </c>
      <c r="AK87" s="304" t="s">
        <v>59</v>
      </c>
      <c r="AL87" s="304" t="s">
        <v>59</v>
      </c>
      <c r="AM87" s="304" t="s">
        <v>60</v>
      </c>
      <c r="AN87" s="304" t="s">
        <v>60</v>
      </c>
      <c r="AO87" s="304" t="s">
        <v>60</v>
      </c>
      <c r="AP87" s="304" t="s">
        <v>60</v>
      </c>
      <c r="AQ87" s="304" t="s">
        <v>59</v>
      </c>
      <c r="AR87" s="304" t="s">
        <v>60</v>
      </c>
      <c r="AS87" s="304" t="s">
        <v>60</v>
      </c>
      <c r="AT87" s="304" t="s">
        <v>60</v>
      </c>
      <c r="AU87" s="304" t="s">
        <v>60</v>
      </c>
      <c r="AV87" s="304" t="s">
        <v>60</v>
      </c>
      <c r="AW87" s="304" t="s">
        <v>60</v>
      </c>
      <c r="AX87" s="304" t="s">
        <v>60</v>
      </c>
    </row>
    <row r="88" spans="2:50" s="71" customFormat="1" ht="12.75" hidden="1" x14ac:dyDescent="0.2">
      <c r="B88" s="86" t="s">
        <v>232</v>
      </c>
      <c r="C88" s="357"/>
      <c r="D88" s="166">
        <f t="shared" si="20"/>
        <v>0</v>
      </c>
      <c r="E88" s="283"/>
      <c r="F88" s="345"/>
      <c r="G88" s="298"/>
      <c r="H88" s="80">
        <f t="shared" ref="H88:H112" si="21">F88</f>
        <v>0</v>
      </c>
      <c r="I88" s="80"/>
      <c r="J88" s="283"/>
      <c r="K88" s="179"/>
      <c r="L88" s="179"/>
      <c r="M88" s="179"/>
      <c r="N88" s="179"/>
      <c r="O88" s="179"/>
      <c r="P88" s="179"/>
      <c r="Q88" s="179"/>
      <c r="R88" s="179"/>
      <c r="S88" s="179"/>
      <c r="T88" s="283"/>
      <c r="U88" s="364"/>
      <c r="W88" s="80">
        <f t="shared" si="10"/>
        <v>0</v>
      </c>
      <c r="AG88" s="303" t="s">
        <v>60</v>
      </c>
      <c r="AH88" s="304" t="s">
        <v>60</v>
      </c>
      <c r="AI88" s="304" t="s">
        <v>60</v>
      </c>
      <c r="AJ88" s="304" t="s">
        <v>60</v>
      </c>
      <c r="AK88" s="304" t="s">
        <v>59</v>
      </c>
      <c r="AL88" s="304" t="s">
        <v>59</v>
      </c>
      <c r="AM88" s="304" t="s">
        <v>60</v>
      </c>
      <c r="AN88" s="304" t="s">
        <v>60</v>
      </c>
      <c r="AO88" s="304" t="s">
        <v>60</v>
      </c>
      <c r="AP88" s="304" t="s">
        <v>60</v>
      </c>
      <c r="AQ88" s="304" t="s">
        <v>59</v>
      </c>
      <c r="AR88" s="304" t="s">
        <v>60</v>
      </c>
      <c r="AS88" s="304" t="s">
        <v>60</v>
      </c>
      <c r="AT88" s="304" t="s">
        <v>60</v>
      </c>
      <c r="AU88" s="304" t="s">
        <v>60</v>
      </c>
      <c r="AV88" s="304" t="s">
        <v>60</v>
      </c>
      <c r="AW88" s="304" t="s">
        <v>60</v>
      </c>
      <c r="AX88" s="304" t="s">
        <v>60</v>
      </c>
    </row>
    <row r="89" spans="2:50" s="71" customFormat="1" ht="12.75" hidden="1" x14ac:dyDescent="0.2">
      <c r="B89" s="86" t="s">
        <v>233</v>
      </c>
      <c r="C89" s="357"/>
      <c r="D89" s="166">
        <f t="shared" si="20"/>
        <v>0</v>
      </c>
      <c r="E89" s="283"/>
      <c r="F89" s="345"/>
      <c r="G89" s="298"/>
      <c r="H89" s="80">
        <f t="shared" si="21"/>
        <v>0</v>
      </c>
      <c r="I89" s="80"/>
      <c r="J89" s="283"/>
      <c r="K89" s="179"/>
      <c r="L89" s="179"/>
      <c r="M89" s="179"/>
      <c r="N89" s="179"/>
      <c r="O89" s="179"/>
      <c r="P89" s="361"/>
      <c r="Q89" s="165">
        <f>IFERROR(P89/$AC$1,0)</f>
        <v>0</v>
      </c>
      <c r="R89" s="179"/>
      <c r="S89" s="345"/>
      <c r="T89" s="283"/>
      <c r="U89" s="364"/>
      <c r="W89" s="80">
        <f t="shared" si="10"/>
        <v>0</v>
      </c>
      <c r="AG89" s="303" t="s">
        <v>59</v>
      </c>
      <c r="AH89" s="304" t="s">
        <v>59</v>
      </c>
      <c r="AI89" s="304" t="s">
        <v>60</v>
      </c>
      <c r="AJ89" s="304" t="s">
        <v>60</v>
      </c>
      <c r="AK89" s="304" t="s">
        <v>60</v>
      </c>
      <c r="AL89" s="304" t="s">
        <v>60</v>
      </c>
      <c r="AM89" s="304" t="s">
        <v>59</v>
      </c>
      <c r="AN89" s="304" t="s">
        <v>59</v>
      </c>
      <c r="AO89" s="304" t="s">
        <v>60</v>
      </c>
      <c r="AP89" s="304" t="s">
        <v>59</v>
      </c>
      <c r="AQ89" s="304" t="s">
        <v>59</v>
      </c>
      <c r="AR89" s="304" t="s">
        <v>60</v>
      </c>
      <c r="AS89" s="304" t="s">
        <v>60</v>
      </c>
      <c r="AT89" s="304" t="s">
        <v>59</v>
      </c>
      <c r="AU89" s="304" t="s">
        <v>60</v>
      </c>
      <c r="AV89" s="304" t="s">
        <v>59</v>
      </c>
      <c r="AW89" s="304" t="s">
        <v>59</v>
      </c>
      <c r="AX89" s="304" t="s">
        <v>59</v>
      </c>
    </row>
    <row r="90" spans="2:50" s="71" customFormat="1" ht="12.75" hidden="1" x14ac:dyDescent="0.2">
      <c r="B90" s="86" t="s">
        <v>234</v>
      </c>
      <c r="C90" s="359"/>
      <c r="D90" s="293">
        <f t="shared" si="20"/>
        <v>0</v>
      </c>
      <c r="E90" s="283"/>
      <c r="F90" s="363"/>
      <c r="G90" s="298"/>
      <c r="H90" s="80">
        <f t="shared" si="21"/>
        <v>0</v>
      </c>
      <c r="I90" s="89"/>
      <c r="J90" s="283"/>
      <c r="K90" s="179"/>
      <c r="L90" s="179"/>
      <c r="M90" s="179"/>
      <c r="N90" s="179"/>
      <c r="O90" s="179"/>
      <c r="P90" s="357"/>
      <c r="Q90" s="166">
        <f>IFERROR(P90/$AC$1,0)</f>
        <v>0</v>
      </c>
      <c r="R90" s="179"/>
      <c r="S90" s="345"/>
      <c r="T90" s="283"/>
      <c r="U90" s="364"/>
      <c r="W90" s="80">
        <f t="shared" si="10"/>
        <v>0</v>
      </c>
      <c r="AG90" s="303" t="s">
        <v>60</v>
      </c>
      <c r="AH90" s="304" t="s">
        <v>59</v>
      </c>
      <c r="AI90" s="304" t="s">
        <v>60</v>
      </c>
      <c r="AJ90" s="304" t="s">
        <v>60</v>
      </c>
      <c r="AK90" s="304" t="s">
        <v>60</v>
      </c>
      <c r="AL90" s="304" t="s">
        <v>60</v>
      </c>
      <c r="AM90" s="304" t="s">
        <v>60</v>
      </c>
      <c r="AN90" s="304" t="s">
        <v>60</v>
      </c>
      <c r="AO90" s="304" t="s">
        <v>59</v>
      </c>
      <c r="AP90" s="304" t="s">
        <v>59</v>
      </c>
      <c r="AQ90" s="304" t="s">
        <v>60</v>
      </c>
      <c r="AR90" s="304" t="s">
        <v>60</v>
      </c>
      <c r="AS90" s="304" t="s">
        <v>60</v>
      </c>
      <c r="AT90" s="304" t="s">
        <v>59</v>
      </c>
      <c r="AU90" s="304" t="s">
        <v>60</v>
      </c>
      <c r="AV90" s="304" t="s">
        <v>59</v>
      </c>
      <c r="AW90" s="304" t="s">
        <v>59</v>
      </c>
      <c r="AX90" s="304" t="s">
        <v>59</v>
      </c>
    </row>
    <row r="91" spans="2:50" s="71" customFormat="1" ht="12.75" hidden="1" x14ac:dyDescent="0.2">
      <c r="B91" s="86" t="s">
        <v>235</v>
      </c>
      <c r="C91" s="359"/>
      <c r="D91" s="293">
        <f t="shared" si="20"/>
        <v>0</v>
      </c>
      <c r="E91" s="283"/>
      <c r="F91" s="363"/>
      <c r="G91" s="298"/>
      <c r="H91" s="80">
        <f t="shared" si="21"/>
        <v>0</v>
      </c>
      <c r="I91" s="89"/>
      <c r="J91" s="283"/>
      <c r="K91" s="179"/>
      <c r="L91" s="179"/>
      <c r="M91" s="179"/>
      <c r="N91" s="179"/>
      <c r="O91" s="179"/>
      <c r="P91" s="357"/>
      <c r="Q91" s="166">
        <f>IFERROR(P91/$AC$1,0)</f>
        <v>0</v>
      </c>
      <c r="R91" s="179"/>
      <c r="S91" s="345"/>
      <c r="T91" s="283"/>
      <c r="U91" s="364"/>
      <c r="W91" s="80">
        <f t="shared" si="10"/>
        <v>0</v>
      </c>
      <c r="AG91" s="303" t="s">
        <v>60</v>
      </c>
      <c r="AH91" s="304" t="s">
        <v>59</v>
      </c>
      <c r="AI91" s="304" t="s">
        <v>60</v>
      </c>
      <c r="AJ91" s="304" t="s">
        <v>60</v>
      </c>
      <c r="AK91" s="304" t="s">
        <v>60</v>
      </c>
      <c r="AL91" s="304" t="s">
        <v>60</v>
      </c>
      <c r="AM91" s="304" t="s">
        <v>60</v>
      </c>
      <c r="AN91" s="304" t="s">
        <v>60</v>
      </c>
      <c r="AO91" s="304" t="s">
        <v>59</v>
      </c>
      <c r="AP91" s="304" t="s">
        <v>60</v>
      </c>
      <c r="AQ91" s="304" t="s">
        <v>60</v>
      </c>
      <c r="AR91" s="304" t="s">
        <v>60</v>
      </c>
      <c r="AS91" s="304" t="s">
        <v>60</v>
      </c>
      <c r="AT91" s="304" t="s">
        <v>59</v>
      </c>
      <c r="AU91" s="304" t="s">
        <v>60</v>
      </c>
      <c r="AV91" s="304" t="s">
        <v>59</v>
      </c>
      <c r="AW91" s="304" t="s">
        <v>59</v>
      </c>
      <c r="AX91" s="304" t="s">
        <v>59</v>
      </c>
    </row>
    <row r="92" spans="2:50" s="71" customFormat="1" ht="12.75" hidden="1" x14ac:dyDescent="0.2">
      <c r="B92" s="70" t="s">
        <v>236</v>
      </c>
      <c r="C92" s="357"/>
      <c r="D92" s="166">
        <f t="shared" si="20"/>
        <v>0</v>
      </c>
      <c r="E92" s="283"/>
      <c r="F92" s="345"/>
      <c r="G92" s="298"/>
      <c r="H92" s="80">
        <f t="shared" si="21"/>
        <v>0</v>
      </c>
      <c r="I92" s="80"/>
      <c r="J92" s="283"/>
      <c r="K92" s="179"/>
      <c r="L92" s="179"/>
      <c r="M92" s="179"/>
      <c r="N92" s="179"/>
      <c r="O92" s="179"/>
      <c r="P92" s="179"/>
      <c r="Q92" s="179"/>
      <c r="R92" s="179"/>
      <c r="S92" s="179"/>
      <c r="T92" s="283"/>
      <c r="U92" s="364"/>
      <c r="W92" s="80">
        <f t="shared" si="10"/>
        <v>0</v>
      </c>
      <c r="AG92" s="303" t="s">
        <v>60</v>
      </c>
      <c r="AH92" s="304" t="s">
        <v>60</v>
      </c>
      <c r="AI92" s="304" t="s">
        <v>60</v>
      </c>
      <c r="AJ92" s="304" t="s">
        <v>60</v>
      </c>
      <c r="AK92" s="304" t="s">
        <v>60</v>
      </c>
      <c r="AL92" s="304" t="s">
        <v>60</v>
      </c>
      <c r="AM92" s="304" t="s">
        <v>60</v>
      </c>
      <c r="AN92" s="304" t="s">
        <v>60</v>
      </c>
      <c r="AO92" s="304" t="s">
        <v>60</v>
      </c>
      <c r="AP92" s="304" t="s">
        <v>60</v>
      </c>
      <c r="AQ92" s="304" t="s">
        <v>59</v>
      </c>
      <c r="AR92" s="304" t="s">
        <v>60</v>
      </c>
      <c r="AS92" s="304" t="s">
        <v>60</v>
      </c>
      <c r="AT92" s="304" t="s">
        <v>60</v>
      </c>
      <c r="AU92" s="304" t="s">
        <v>60</v>
      </c>
      <c r="AV92" s="304" t="s">
        <v>60</v>
      </c>
      <c r="AW92" s="304" t="s">
        <v>60</v>
      </c>
      <c r="AX92" s="304" t="s">
        <v>60</v>
      </c>
    </row>
    <row r="93" spans="2:50" s="71" customFormat="1" ht="12.75" hidden="1" x14ac:dyDescent="0.2">
      <c r="B93" s="55" t="s">
        <v>237</v>
      </c>
      <c r="C93" s="359"/>
      <c r="D93" s="293">
        <f t="shared" si="20"/>
        <v>0</v>
      </c>
      <c r="E93" s="283"/>
      <c r="F93" s="363"/>
      <c r="G93" s="298"/>
      <c r="H93" s="80">
        <f t="shared" si="21"/>
        <v>0</v>
      </c>
      <c r="I93" s="89"/>
      <c r="J93" s="283"/>
      <c r="K93" s="179"/>
      <c r="L93" s="179"/>
      <c r="M93" s="179"/>
      <c r="N93" s="179"/>
      <c r="O93" s="179"/>
      <c r="P93" s="361"/>
      <c r="Q93" s="165">
        <f>IFERROR(P93/$AC$1,0)</f>
        <v>0</v>
      </c>
      <c r="R93" s="179"/>
      <c r="S93" s="345"/>
      <c r="T93" s="283"/>
      <c r="U93" s="364"/>
      <c r="W93" s="80">
        <f t="shared" si="10"/>
        <v>0</v>
      </c>
      <c r="AG93" s="303" t="s">
        <v>60</v>
      </c>
      <c r="AH93" s="304" t="s">
        <v>59</v>
      </c>
      <c r="AI93" s="304" t="s">
        <v>60</v>
      </c>
      <c r="AJ93" s="304" t="s">
        <v>60</v>
      </c>
      <c r="AK93" s="304" t="s">
        <v>60</v>
      </c>
      <c r="AL93" s="304" t="s">
        <v>60</v>
      </c>
      <c r="AM93" s="304" t="s">
        <v>60</v>
      </c>
      <c r="AN93" s="304" t="s">
        <v>60</v>
      </c>
      <c r="AO93" s="304" t="s">
        <v>59</v>
      </c>
      <c r="AP93" s="304" t="s">
        <v>60</v>
      </c>
      <c r="AQ93" s="304" t="s">
        <v>60</v>
      </c>
      <c r="AR93" s="304" t="s">
        <v>60</v>
      </c>
      <c r="AS93" s="304" t="s">
        <v>60</v>
      </c>
      <c r="AT93" s="304" t="s">
        <v>60</v>
      </c>
      <c r="AU93" s="304" t="s">
        <v>60</v>
      </c>
      <c r="AV93" s="304" t="s">
        <v>59</v>
      </c>
      <c r="AW93" s="304" t="s">
        <v>59</v>
      </c>
      <c r="AX93" s="304" t="s">
        <v>59</v>
      </c>
    </row>
    <row r="94" spans="2:50" s="71" customFormat="1" ht="12.75" hidden="1" x14ac:dyDescent="0.2">
      <c r="B94" s="54" t="s">
        <v>238</v>
      </c>
      <c r="C94" s="357"/>
      <c r="D94" s="166">
        <f t="shared" si="20"/>
        <v>0</v>
      </c>
      <c r="E94" s="283"/>
      <c r="F94" s="345"/>
      <c r="G94" s="298"/>
      <c r="H94" s="80">
        <f t="shared" si="21"/>
        <v>0</v>
      </c>
      <c r="I94" s="80"/>
      <c r="J94" s="283"/>
      <c r="K94" s="179"/>
      <c r="L94" s="179"/>
      <c r="M94" s="179"/>
      <c r="N94" s="179"/>
      <c r="O94" s="179"/>
      <c r="P94" s="357"/>
      <c r="Q94" s="166">
        <f>IFERROR(P94/$AC$1,0)</f>
        <v>0</v>
      </c>
      <c r="R94" s="179"/>
      <c r="S94" s="345"/>
      <c r="T94" s="283"/>
      <c r="U94" s="364"/>
      <c r="W94" s="80">
        <f t="shared" si="10"/>
        <v>0</v>
      </c>
      <c r="AG94" s="303" t="s">
        <v>60</v>
      </c>
      <c r="AH94" s="304" t="s">
        <v>59</v>
      </c>
      <c r="AI94" s="304" t="s">
        <v>60</v>
      </c>
      <c r="AJ94" s="304" t="s">
        <v>60</v>
      </c>
      <c r="AK94" s="304" t="s">
        <v>60</v>
      </c>
      <c r="AL94" s="304" t="s">
        <v>60</v>
      </c>
      <c r="AM94" s="304" t="s">
        <v>60</v>
      </c>
      <c r="AN94" s="304" t="s">
        <v>60</v>
      </c>
      <c r="AO94" s="304" t="s">
        <v>59</v>
      </c>
      <c r="AP94" s="304" t="s">
        <v>60</v>
      </c>
      <c r="AQ94" s="304" t="s">
        <v>60</v>
      </c>
      <c r="AR94" s="304" t="s">
        <v>60</v>
      </c>
      <c r="AS94" s="304" t="s">
        <v>60</v>
      </c>
      <c r="AT94" s="304" t="s">
        <v>60</v>
      </c>
      <c r="AU94" s="304" t="s">
        <v>60</v>
      </c>
      <c r="AV94" s="304" t="s">
        <v>59</v>
      </c>
      <c r="AW94" s="304" t="s">
        <v>59</v>
      </c>
      <c r="AX94" s="304" t="s">
        <v>59</v>
      </c>
    </row>
    <row r="95" spans="2:50" s="71" customFormat="1" ht="12.75" hidden="1" x14ac:dyDescent="0.2">
      <c r="B95" s="86" t="s">
        <v>50</v>
      </c>
      <c r="C95" s="357"/>
      <c r="D95" s="166">
        <f t="shared" si="20"/>
        <v>0</v>
      </c>
      <c r="E95" s="283"/>
      <c r="F95" s="345"/>
      <c r="G95" s="298"/>
      <c r="H95" s="80">
        <f t="shared" si="21"/>
        <v>0</v>
      </c>
      <c r="I95" s="80"/>
      <c r="J95" s="283"/>
      <c r="K95" s="179"/>
      <c r="L95" s="179"/>
      <c r="M95" s="179"/>
      <c r="N95" s="179"/>
      <c r="O95" s="179"/>
      <c r="P95" s="357"/>
      <c r="Q95" s="166">
        <f>IFERROR(P95/$AC$1,0)</f>
        <v>0</v>
      </c>
      <c r="R95" s="179"/>
      <c r="S95" s="345"/>
      <c r="T95" s="283"/>
      <c r="U95" s="364"/>
      <c r="W95" s="80">
        <f t="shared" si="10"/>
        <v>0</v>
      </c>
      <c r="AG95" s="303" t="s">
        <v>59</v>
      </c>
      <c r="AH95" s="304" t="s">
        <v>59</v>
      </c>
      <c r="AI95" s="304" t="s">
        <v>60</v>
      </c>
      <c r="AJ95" s="304" t="s">
        <v>60</v>
      </c>
      <c r="AK95" s="304" t="s">
        <v>60</v>
      </c>
      <c r="AL95" s="304" t="s">
        <v>60</v>
      </c>
      <c r="AM95" s="304" t="s">
        <v>60</v>
      </c>
      <c r="AN95" s="304" t="s">
        <v>60</v>
      </c>
      <c r="AO95" s="304" t="s">
        <v>60</v>
      </c>
      <c r="AP95" s="304" t="s">
        <v>60</v>
      </c>
      <c r="AQ95" s="304" t="s">
        <v>60</v>
      </c>
      <c r="AR95" s="304" t="s">
        <v>60</v>
      </c>
      <c r="AS95" s="304" t="s">
        <v>60</v>
      </c>
      <c r="AT95" s="304" t="s">
        <v>59</v>
      </c>
      <c r="AU95" s="304" t="s">
        <v>60</v>
      </c>
      <c r="AV95" s="304" t="s">
        <v>59</v>
      </c>
      <c r="AW95" s="304" t="s">
        <v>59</v>
      </c>
      <c r="AX95" s="304" t="s">
        <v>59</v>
      </c>
    </row>
    <row r="96" spans="2:50" s="71" customFormat="1" ht="12.75" hidden="1" x14ac:dyDescent="0.2">
      <c r="B96" s="86" t="s">
        <v>239</v>
      </c>
      <c r="C96" s="357"/>
      <c r="D96" s="166">
        <f t="shared" si="20"/>
        <v>0</v>
      </c>
      <c r="E96" s="283"/>
      <c r="F96" s="345"/>
      <c r="G96" s="298"/>
      <c r="H96" s="80">
        <f t="shared" si="21"/>
        <v>0</v>
      </c>
      <c r="I96" s="80"/>
      <c r="J96" s="283"/>
      <c r="K96" s="179"/>
      <c r="L96" s="179"/>
      <c r="M96" s="179"/>
      <c r="N96" s="179"/>
      <c r="O96" s="179"/>
      <c r="P96" s="179"/>
      <c r="Q96" s="179"/>
      <c r="R96" s="179"/>
      <c r="S96" s="179"/>
      <c r="T96" s="283"/>
      <c r="U96" s="364"/>
      <c r="W96" s="80">
        <f t="shared" si="10"/>
        <v>0</v>
      </c>
      <c r="AG96" s="303" t="s">
        <v>60</v>
      </c>
      <c r="AH96" s="304" t="s">
        <v>60</v>
      </c>
      <c r="AI96" s="304" t="s">
        <v>59</v>
      </c>
      <c r="AJ96" s="304" t="s">
        <v>59</v>
      </c>
      <c r="AK96" s="304" t="s">
        <v>60</v>
      </c>
      <c r="AL96" s="304" t="s">
        <v>60</v>
      </c>
      <c r="AM96" s="304" t="s">
        <v>60</v>
      </c>
      <c r="AN96" s="304" t="s">
        <v>60</v>
      </c>
      <c r="AO96" s="304" t="s">
        <v>60</v>
      </c>
      <c r="AP96" s="304" t="s">
        <v>60</v>
      </c>
      <c r="AQ96" s="304" t="s">
        <v>60</v>
      </c>
      <c r="AR96" s="304" t="s">
        <v>60</v>
      </c>
      <c r="AS96" s="304" t="s">
        <v>60</v>
      </c>
      <c r="AT96" s="304" t="s">
        <v>60</v>
      </c>
      <c r="AU96" s="304" t="s">
        <v>60</v>
      </c>
      <c r="AV96" s="304" t="s">
        <v>60</v>
      </c>
      <c r="AW96" s="304" t="s">
        <v>60</v>
      </c>
      <c r="AX96" s="304" t="s">
        <v>60</v>
      </c>
    </row>
    <row r="97" spans="2:50" s="71" customFormat="1" ht="12.75" hidden="1" x14ac:dyDescent="0.2">
      <c r="B97" s="55" t="s">
        <v>261</v>
      </c>
      <c r="C97" s="357"/>
      <c r="D97" s="166">
        <f t="shared" si="20"/>
        <v>0</v>
      </c>
      <c r="E97" s="283"/>
      <c r="F97" s="345"/>
      <c r="G97" s="298"/>
      <c r="H97" s="80">
        <f t="shared" si="21"/>
        <v>0</v>
      </c>
      <c r="I97" s="80"/>
      <c r="J97" s="283"/>
      <c r="K97" s="179"/>
      <c r="L97" s="179"/>
      <c r="M97" s="179"/>
      <c r="N97" s="179"/>
      <c r="O97" s="179"/>
      <c r="P97" s="361"/>
      <c r="Q97" s="165">
        <f>IFERROR(P97/$AC$1,0)</f>
        <v>0</v>
      </c>
      <c r="R97" s="179"/>
      <c r="S97" s="362"/>
      <c r="T97" s="283"/>
      <c r="U97" s="364"/>
      <c r="W97" s="80">
        <f t="shared" si="10"/>
        <v>0</v>
      </c>
      <c r="AG97" s="303" t="s">
        <v>60</v>
      </c>
      <c r="AH97" s="304" t="s">
        <v>59</v>
      </c>
      <c r="AI97" s="304" t="s">
        <v>59</v>
      </c>
      <c r="AJ97" s="304" t="s">
        <v>59</v>
      </c>
      <c r="AK97" s="304" t="s">
        <v>60</v>
      </c>
      <c r="AL97" s="304" t="s">
        <v>60</v>
      </c>
      <c r="AM97" s="304" t="s">
        <v>60</v>
      </c>
      <c r="AN97" s="304" t="s">
        <v>60</v>
      </c>
      <c r="AO97" s="304" t="s">
        <v>59</v>
      </c>
      <c r="AP97" s="304" t="s">
        <v>59</v>
      </c>
      <c r="AQ97" s="304" t="s">
        <v>59</v>
      </c>
      <c r="AR97" s="304" t="s">
        <v>60</v>
      </c>
      <c r="AS97" s="304" t="s">
        <v>60</v>
      </c>
      <c r="AT97" s="304" t="s">
        <v>60</v>
      </c>
      <c r="AU97" s="304" t="s">
        <v>60</v>
      </c>
      <c r="AV97" s="304" t="s">
        <v>60</v>
      </c>
      <c r="AW97" s="304" t="s">
        <v>59</v>
      </c>
      <c r="AX97" s="304" t="s">
        <v>59</v>
      </c>
    </row>
    <row r="98" spans="2:50" s="71" customFormat="1" ht="12.75" hidden="1" x14ac:dyDescent="0.2">
      <c r="B98" s="55" t="s">
        <v>241</v>
      </c>
      <c r="C98" s="357"/>
      <c r="D98" s="166">
        <f t="shared" si="20"/>
        <v>0</v>
      </c>
      <c r="E98" s="283"/>
      <c r="F98" s="345"/>
      <c r="G98" s="298"/>
      <c r="H98" s="80">
        <f t="shared" si="21"/>
        <v>0</v>
      </c>
      <c r="I98" s="80"/>
      <c r="J98" s="283"/>
      <c r="K98" s="179"/>
      <c r="L98" s="179"/>
      <c r="M98" s="179"/>
      <c r="N98" s="179"/>
      <c r="O98" s="179"/>
      <c r="P98" s="179"/>
      <c r="Q98" s="179"/>
      <c r="R98" s="179"/>
      <c r="S98" s="179"/>
      <c r="T98" s="283"/>
      <c r="U98" s="364"/>
      <c r="W98" s="80">
        <f t="shared" si="10"/>
        <v>0</v>
      </c>
      <c r="AG98" s="303" t="s">
        <v>60</v>
      </c>
      <c r="AH98" s="304" t="s">
        <v>60</v>
      </c>
      <c r="AI98" s="304" t="s">
        <v>60</v>
      </c>
      <c r="AJ98" s="304" t="s">
        <v>60</v>
      </c>
      <c r="AK98" s="304" t="s">
        <v>60</v>
      </c>
      <c r="AL98" s="304" t="s">
        <v>60</v>
      </c>
      <c r="AM98" s="304" t="s">
        <v>60</v>
      </c>
      <c r="AN98" s="304" t="s">
        <v>60</v>
      </c>
      <c r="AO98" s="304" t="s">
        <v>59</v>
      </c>
      <c r="AP98" s="304" t="s">
        <v>60</v>
      </c>
      <c r="AQ98" s="304" t="s">
        <v>60</v>
      </c>
      <c r="AR98" s="304" t="s">
        <v>60</v>
      </c>
      <c r="AS98" s="304" t="s">
        <v>60</v>
      </c>
      <c r="AT98" s="304" t="s">
        <v>60</v>
      </c>
      <c r="AU98" s="304" t="s">
        <v>60</v>
      </c>
      <c r="AV98" s="304" t="s">
        <v>60</v>
      </c>
      <c r="AW98" s="304" t="s">
        <v>60</v>
      </c>
      <c r="AX98" s="304" t="s">
        <v>60</v>
      </c>
    </row>
    <row r="99" spans="2:50" s="71" customFormat="1" ht="12.75" hidden="1" x14ac:dyDescent="0.2">
      <c r="B99" s="55" t="s">
        <v>242</v>
      </c>
      <c r="C99" s="357"/>
      <c r="D99" s="166">
        <f t="shared" si="20"/>
        <v>0</v>
      </c>
      <c r="E99" s="283"/>
      <c r="F99" s="345"/>
      <c r="G99" s="298"/>
      <c r="H99" s="80"/>
      <c r="I99" s="80">
        <f>F99</f>
        <v>0</v>
      </c>
      <c r="J99" s="283"/>
      <c r="K99" s="179"/>
      <c r="L99" s="179"/>
      <c r="M99" s="179"/>
      <c r="N99" s="179"/>
      <c r="O99" s="179"/>
      <c r="P99" s="179"/>
      <c r="Q99" s="179"/>
      <c r="R99" s="179"/>
      <c r="S99" s="179"/>
      <c r="T99" s="283"/>
      <c r="U99" s="364"/>
      <c r="W99" s="80">
        <f t="shared" si="10"/>
        <v>0</v>
      </c>
      <c r="AG99" s="303" t="s">
        <v>60</v>
      </c>
      <c r="AH99" s="304" t="s">
        <v>60</v>
      </c>
      <c r="AI99" s="304" t="s">
        <v>60</v>
      </c>
      <c r="AJ99" s="304" t="s">
        <v>60</v>
      </c>
      <c r="AK99" s="304" t="s">
        <v>60</v>
      </c>
      <c r="AL99" s="304" t="s">
        <v>60</v>
      </c>
      <c r="AM99" s="304" t="s">
        <v>60</v>
      </c>
      <c r="AN99" s="304" t="s">
        <v>60</v>
      </c>
      <c r="AO99" s="304" t="s">
        <v>60</v>
      </c>
      <c r="AP99" s="304" t="s">
        <v>60</v>
      </c>
      <c r="AQ99" s="304" t="s">
        <v>60</v>
      </c>
      <c r="AR99" s="304" t="s">
        <v>60</v>
      </c>
      <c r="AS99" s="304" t="s">
        <v>60</v>
      </c>
      <c r="AT99" s="304" t="s">
        <v>60</v>
      </c>
      <c r="AU99" s="304" t="s">
        <v>60</v>
      </c>
      <c r="AV99" s="304" t="s">
        <v>60</v>
      </c>
      <c r="AW99" s="304" t="s">
        <v>60</v>
      </c>
      <c r="AX99" s="304" t="s">
        <v>60</v>
      </c>
    </row>
    <row r="100" spans="2:50" s="71" customFormat="1" ht="12.75" hidden="1" x14ac:dyDescent="0.2">
      <c r="B100" s="55" t="s">
        <v>243</v>
      </c>
      <c r="C100" s="357"/>
      <c r="D100" s="166">
        <f t="shared" si="20"/>
        <v>0</v>
      </c>
      <c r="E100" s="283"/>
      <c r="F100" s="345"/>
      <c r="G100" s="298"/>
      <c r="H100" s="80">
        <f t="shared" si="21"/>
        <v>0</v>
      </c>
      <c r="I100" s="80"/>
      <c r="J100" s="283"/>
      <c r="K100" s="179"/>
      <c r="L100" s="179"/>
      <c r="M100" s="179"/>
      <c r="N100" s="179"/>
      <c r="O100" s="179"/>
      <c r="P100" s="179"/>
      <c r="Q100" s="179"/>
      <c r="R100" s="179"/>
      <c r="S100" s="179"/>
      <c r="T100" s="283"/>
      <c r="U100" s="364"/>
      <c r="W100" s="80">
        <f t="shared" si="10"/>
        <v>0</v>
      </c>
      <c r="AG100" s="303" t="s">
        <v>59</v>
      </c>
      <c r="AH100" s="304" t="s">
        <v>60</v>
      </c>
      <c r="AI100" s="304" t="s">
        <v>60</v>
      </c>
      <c r="AJ100" s="304" t="s">
        <v>60</v>
      </c>
      <c r="AK100" s="304" t="s">
        <v>60</v>
      </c>
      <c r="AL100" s="304" t="s">
        <v>59</v>
      </c>
      <c r="AM100" s="304" t="s">
        <v>60</v>
      </c>
      <c r="AN100" s="304" t="s">
        <v>60</v>
      </c>
      <c r="AO100" s="304" t="s">
        <v>59</v>
      </c>
      <c r="AP100" s="304" t="s">
        <v>60</v>
      </c>
      <c r="AQ100" s="304" t="s">
        <v>59</v>
      </c>
      <c r="AR100" s="304" t="s">
        <v>60</v>
      </c>
      <c r="AS100" s="304" t="s">
        <v>60</v>
      </c>
      <c r="AT100" s="304" t="s">
        <v>60</v>
      </c>
      <c r="AU100" s="304" t="s">
        <v>60</v>
      </c>
      <c r="AV100" s="304" t="s">
        <v>60</v>
      </c>
      <c r="AW100" s="304" t="s">
        <v>60</v>
      </c>
      <c r="AX100" s="304" t="s">
        <v>60</v>
      </c>
    </row>
    <row r="101" spans="2:50" s="71" customFormat="1" ht="12.75" hidden="1" x14ac:dyDescent="0.2">
      <c r="B101" s="55" t="s">
        <v>48</v>
      </c>
      <c r="C101" s="357"/>
      <c r="D101" s="166">
        <f t="shared" si="20"/>
        <v>0</v>
      </c>
      <c r="E101" s="283"/>
      <c r="F101" s="345"/>
      <c r="G101" s="298"/>
      <c r="H101" s="80">
        <f t="shared" si="21"/>
        <v>0</v>
      </c>
      <c r="I101" s="80"/>
      <c r="J101" s="283"/>
      <c r="K101" s="179"/>
      <c r="L101" s="179"/>
      <c r="M101" s="179"/>
      <c r="N101" s="179"/>
      <c r="O101" s="179"/>
      <c r="P101" s="361"/>
      <c r="Q101" s="165">
        <f>IFERROR(P101/$AC$1,0)</f>
        <v>0</v>
      </c>
      <c r="R101" s="179"/>
      <c r="S101" s="362"/>
      <c r="T101" s="283"/>
      <c r="U101" s="364"/>
      <c r="W101" s="80">
        <f t="shared" si="10"/>
        <v>0</v>
      </c>
      <c r="AG101" s="303" t="s">
        <v>60</v>
      </c>
      <c r="AH101" s="304" t="s">
        <v>59</v>
      </c>
      <c r="AI101" s="304" t="s">
        <v>60</v>
      </c>
      <c r="AJ101" s="304" t="s">
        <v>60</v>
      </c>
      <c r="AK101" s="304" t="s">
        <v>60</v>
      </c>
      <c r="AL101" s="304" t="s">
        <v>60</v>
      </c>
      <c r="AM101" s="304" t="s">
        <v>60</v>
      </c>
      <c r="AN101" s="304" t="s">
        <v>60</v>
      </c>
      <c r="AO101" s="304" t="s">
        <v>60</v>
      </c>
      <c r="AP101" s="304" t="s">
        <v>60</v>
      </c>
      <c r="AQ101" s="304" t="s">
        <v>60</v>
      </c>
      <c r="AR101" s="304" t="s">
        <v>60</v>
      </c>
      <c r="AS101" s="304" t="s">
        <v>60</v>
      </c>
      <c r="AT101" s="304" t="s">
        <v>60</v>
      </c>
      <c r="AU101" s="304" t="s">
        <v>60</v>
      </c>
      <c r="AV101" s="304" t="s">
        <v>60</v>
      </c>
      <c r="AW101" s="304" t="s">
        <v>59</v>
      </c>
      <c r="AX101" s="304" t="s">
        <v>59</v>
      </c>
    </row>
    <row r="102" spans="2:50" s="71" customFormat="1" ht="12.75" hidden="1" x14ac:dyDescent="0.2">
      <c r="B102" s="55" t="s">
        <v>244</v>
      </c>
      <c r="C102" s="357"/>
      <c r="D102" s="166">
        <f t="shared" si="20"/>
        <v>0</v>
      </c>
      <c r="E102" s="283"/>
      <c r="F102" s="345"/>
      <c r="G102" s="298"/>
      <c r="H102" s="80">
        <f t="shared" si="21"/>
        <v>0</v>
      </c>
      <c r="I102" s="80"/>
      <c r="J102" s="283"/>
      <c r="K102" s="179"/>
      <c r="L102" s="179"/>
      <c r="M102" s="179"/>
      <c r="N102" s="179"/>
      <c r="O102" s="179"/>
      <c r="P102" s="179"/>
      <c r="Q102" s="179"/>
      <c r="R102" s="179"/>
      <c r="S102" s="179"/>
      <c r="T102" s="283"/>
      <c r="U102" s="364"/>
      <c r="W102" s="80">
        <f t="shared" si="10"/>
        <v>0</v>
      </c>
      <c r="AG102" s="303" t="s">
        <v>60</v>
      </c>
      <c r="AH102" s="304" t="s">
        <v>60</v>
      </c>
      <c r="AI102" s="304" t="s">
        <v>60</v>
      </c>
      <c r="AJ102" s="304" t="s">
        <v>60</v>
      </c>
      <c r="AK102" s="304" t="s">
        <v>60</v>
      </c>
      <c r="AL102" s="304" t="s">
        <v>60</v>
      </c>
      <c r="AM102" s="304" t="s">
        <v>59</v>
      </c>
      <c r="AN102" s="304" t="s">
        <v>59</v>
      </c>
      <c r="AO102" s="304" t="s">
        <v>60</v>
      </c>
      <c r="AP102" s="304" t="s">
        <v>60</v>
      </c>
      <c r="AQ102" s="304" t="s">
        <v>60</v>
      </c>
      <c r="AR102" s="304" t="s">
        <v>60</v>
      </c>
      <c r="AS102" s="304" t="s">
        <v>60</v>
      </c>
      <c r="AT102" s="304" t="s">
        <v>60</v>
      </c>
      <c r="AU102" s="304" t="s">
        <v>60</v>
      </c>
      <c r="AV102" s="304" t="s">
        <v>60</v>
      </c>
      <c r="AW102" s="304" t="s">
        <v>60</v>
      </c>
      <c r="AX102" s="304" t="s">
        <v>60</v>
      </c>
    </row>
    <row r="103" spans="2:50" s="71" customFormat="1" ht="12.75" hidden="1" x14ac:dyDescent="0.2">
      <c r="B103" s="54" t="s">
        <v>245</v>
      </c>
      <c r="C103" s="357"/>
      <c r="D103" s="166">
        <f t="shared" si="20"/>
        <v>0</v>
      </c>
      <c r="E103" s="283"/>
      <c r="F103" s="345"/>
      <c r="G103" s="298"/>
      <c r="H103" s="80">
        <f t="shared" si="21"/>
        <v>0</v>
      </c>
      <c r="I103" s="80"/>
      <c r="J103" s="283"/>
      <c r="K103" s="179"/>
      <c r="L103" s="179"/>
      <c r="M103" s="179"/>
      <c r="N103" s="179"/>
      <c r="O103" s="179"/>
      <c r="P103" s="179"/>
      <c r="Q103" s="179"/>
      <c r="R103" s="179"/>
      <c r="S103" s="179"/>
      <c r="T103" s="283"/>
      <c r="U103" s="364"/>
      <c r="W103" s="80">
        <f t="shared" si="10"/>
        <v>0</v>
      </c>
      <c r="AG103" s="303" t="s">
        <v>60</v>
      </c>
      <c r="AH103" s="304" t="s">
        <v>60</v>
      </c>
      <c r="AI103" s="304" t="s">
        <v>60</v>
      </c>
      <c r="AJ103" s="304" t="s">
        <v>60</v>
      </c>
      <c r="AK103" s="304" t="s">
        <v>60</v>
      </c>
      <c r="AL103" s="304" t="s">
        <v>60</v>
      </c>
      <c r="AM103" s="304" t="s">
        <v>59</v>
      </c>
      <c r="AN103" s="304" t="s">
        <v>59</v>
      </c>
      <c r="AO103" s="304" t="s">
        <v>60</v>
      </c>
      <c r="AP103" s="304" t="s">
        <v>60</v>
      </c>
      <c r="AQ103" s="304" t="s">
        <v>60</v>
      </c>
      <c r="AR103" s="304" t="s">
        <v>60</v>
      </c>
      <c r="AS103" s="304" t="s">
        <v>60</v>
      </c>
      <c r="AT103" s="304" t="s">
        <v>60</v>
      </c>
      <c r="AU103" s="304" t="s">
        <v>60</v>
      </c>
      <c r="AV103" s="304" t="s">
        <v>60</v>
      </c>
      <c r="AW103" s="304" t="s">
        <v>60</v>
      </c>
      <c r="AX103" s="304" t="s">
        <v>60</v>
      </c>
    </row>
    <row r="104" spans="2:50" s="71" customFormat="1" ht="12.75" hidden="1" x14ac:dyDescent="0.2">
      <c r="B104" s="55" t="s">
        <v>141</v>
      </c>
      <c r="C104" s="357"/>
      <c r="D104" s="166">
        <f t="shared" si="20"/>
        <v>0</v>
      </c>
      <c r="E104" s="283"/>
      <c r="F104" s="345"/>
      <c r="G104" s="298"/>
      <c r="H104" s="80">
        <f t="shared" si="21"/>
        <v>0</v>
      </c>
      <c r="I104" s="80"/>
      <c r="J104" s="283"/>
      <c r="K104" s="179"/>
      <c r="L104" s="179"/>
      <c r="M104" s="179"/>
      <c r="N104" s="179"/>
      <c r="O104" s="179"/>
      <c r="P104" s="361"/>
      <c r="Q104" s="165">
        <f t="shared" ref="Q104:Q109" si="22">IFERROR(P104/$AC$1,0)</f>
        <v>0</v>
      </c>
      <c r="R104" s="179"/>
      <c r="S104" s="345"/>
      <c r="T104" s="283"/>
      <c r="U104" s="364"/>
      <c r="W104" s="80">
        <f t="shared" si="10"/>
        <v>0</v>
      </c>
      <c r="AG104" s="303" t="s">
        <v>59</v>
      </c>
      <c r="AH104" s="304" t="s">
        <v>59</v>
      </c>
      <c r="AI104" s="304" t="s">
        <v>60</v>
      </c>
      <c r="AJ104" s="304" t="s">
        <v>60</v>
      </c>
      <c r="AK104" s="304" t="s">
        <v>59</v>
      </c>
      <c r="AL104" s="304" t="s">
        <v>59</v>
      </c>
      <c r="AM104" s="304" t="s">
        <v>60</v>
      </c>
      <c r="AN104" s="304" t="s">
        <v>60</v>
      </c>
      <c r="AO104" s="304" t="s">
        <v>59</v>
      </c>
      <c r="AP104" s="304" t="s">
        <v>59</v>
      </c>
      <c r="AQ104" s="304" t="s">
        <v>59</v>
      </c>
      <c r="AR104" s="304" t="s">
        <v>60</v>
      </c>
      <c r="AS104" s="304" t="s">
        <v>60</v>
      </c>
      <c r="AT104" s="304" t="s">
        <v>59</v>
      </c>
      <c r="AU104" s="304" t="s">
        <v>60</v>
      </c>
      <c r="AV104" s="304" t="s">
        <v>59</v>
      </c>
      <c r="AW104" s="304" t="s">
        <v>59</v>
      </c>
      <c r="AX104" s="304" t="s">
        <v>59</v>
      </c>
    </row>
    <row r="105" spans="2:50" s="71" customFormat="1" ht="13.5" hidden="1" thickBot="1" x14ac:dyDescent="0.25">
      <c r="B105" s="55" t="s">
        <v>246</v>
      </c>
      <c r="C105" s="357"/>
      <c r="D105" s="166">
        <f t="shared" si="20"/>
        <v>0</v>
      </c>
      <c r="E105" s="283"/>
      <c r="F105" s="345"/>
      <c r="G105" s="298"/>
      <c r="H105" s="80">
        <f t="shared" si="21"/>
        <v>0</v>
      </c>
      <c r="I105" s="80"/>
      <c r="J105" s="283"/>
      <c r="K105" s="368"/>
      <c r="L105" s="169">
        <f>IFERROR(K105/$AC$1,0)</f>
        <v>0</v>
      </c>
      <c r="M105" s="179"/>
      <c r="N105" s="369"/>
      <c r="O105" s="179"/>
      <c r="P105" s="357"/>
      <c r="Q105" s="166">
        <f t="shared" si="22"/>
        <v>0</v>
      </c>
      <c r="R105" s="179"/>
      <c r="S105" s="345"/>
      <c r="T105" s="283"/>
      <c r="U105" s="364"/>
      <c r="W105" s="80">
        <f t="shared" si="10"/>
        <v>0</v>
      </c>
      <c r="AG105" s="303" t="s">
        <v>60</v>
      </c>
      <c r="AH105" s="304" t="s">
        <v>59</v>
      </c>
      <c r="AI105" s="304" t="s">
        <v>60</v>
      </c>
      <c r="AJ105" s="304" t="s">
        <v>59</v>
      </c>
      <c r="AK105" s="304" t="s">
        <v>59</v>
      </c>
      <c r="AL105" s="304" t="s">
        <v>60</v>
      </c>
      <c r="AM105" s="304" t="s">
        <v>60</v>
      </c>
      <c r="AN105" s="304" t="s">
        <v>60</v>
      </c>
      <c r="AO105" s="304" t="s">
        <v>60</v>
      </c>
      <c r="AP105" s="304" t="s">
        <v>59</v>
      </c>
      <c r="AQ105" s="304" t="s">
        <v>59</v>
      </c>
      <c r="AR105" s="304" t="s">
        <v>60</v>
      </c>
      <c r="AS105" s="304" t="s">
        <v>60</v>
      </c>
      <c r="AT105" s="304" t="s">
        <v>60</v>
      </c>
      <c r="AU105" s="304" t="s">
        <v>60</v>
      </c>
      <c r="AV105" s="304" t="s">
        <v>60</v>
      </c>
      <c r="AW105" s="304" t="s">
        <v>60</v>
      </c>
      <c r="AX105" s="304" t="s">
        <v>60</v>
      </c>
    </row>
    <row r="106" spans="2:50" s="71" customFormat="1" ht="12.75" hidden="1" x14ac:dyDescent="0.2">
      <c r="B106" s="54" t="s">
        <v>247</v>
      </c>
      <c r="C106" s="357"/>
      <c r="D106" s="166">
        <f t="shared" si="20"/>
        <v>0</v>
      </c>
      <c r="E106" s="283"/>
      <c r="F106" s="345"/>
      <c r="G106" s="298"/>
      <c r="H106" s="80">
        <f t="shared" si="21"/>
        <v>0</v>
      </c>
      <c r="I106" s="80"/>
      <c r="J106" s="283"/>
      <c r="K106" s="179"/>
      <c r="L106" s="179"/>
      <c r="M106" s="179"/>
      <c r="N106" s="179"/>
      <c r="O106" s="179"/>
      <c r="P106" s="357"/>
      <c r="Q106" s="166">
        <f t="shared" si="22"/>
        <v>0</v>
      </c>
      <c r="R106" s="179"/>
      <c r="S106" s="345"/>
      <c r="T106" s="283"/>
      <c r="U106" s="364"/>
      <c r="W106" s="80">
        <f t="shared" si="10"/>
        <v>0</v>
      </c>
      <c r="AG106" s="303" t="s">
        <v>59</v>
      </c>
      <c r="AH106" s="304" t="s">
        <v>59</v>
      </c>
      <c r="AI106" s="304" t="s">
        <v>60</v>
      </c>
      <c r="AJ106" s="304" t="s">
        <v>59</v>
      </c>
      <c r="AK106" s="304" t="s">
        <v>59</v>
      </c>
      <c r="AL106" s="304" t="s">
        <v>60</v>
      </c>
      <c r="AM106" s="304" t="s">
        <v>60</v>
      </c>
      <c r="AN106" s="304" t="s">
        <v>60</v>
      </c>
      <c r="AO106" s="304" t="s">
        <v>60</v>
      </c>
      <c r="AP106" s="304" t="s">
        <v>59</v>
      </c>
      <c r="AQ106" s="304" t="s">
        <v>59</v>
      </c>
      <c r="AR106" s="304" t="s">
        <v>60</v>
      </c>
      <c r="AS106" s="304" t="s">
        <v>60</v>
      </c>
      <c r="AT106" s="304" t="s">
        <v>60</v>
      </c>
      <c r="AU106" s="304" t="s">
        <v>60</v>
      </c>
      <c r="AV106" s="304" t="s">
        <v>60</v>
      </c>
      <c r="AW106" s="304" t="s">
        <v>59</v>
      </c>
      <c r="AX106" s="304" t="s">
        <v>59</v>
      </c>
    </row>
    <row r="107" spans="2:50" s="71" customFormat="1" ht="12.75" hidden="1" x14ac:dyDescent="0.2">
      <c r="B107" s="55" t="s">
        <v>248</v>
      </c>
      <c r="C107" s="357"/>
      <c r="D107" s="166">
        <f t="shared" si="20"/>
        <v>0</v>
      </c>
      <c r="E107" s="283"/>
      <c r="F107" s="345"/>
      <c r="G107" s="298"/>
      <c r="H107" s="80">
        <f t="shared" si="21"/>
        <v>0</v>
      </c>
      <c r="I107" s="80"/>
      <c r="J107" s="283"/>
      <c r="K107" s="352"/>
      <c r="L107" s="164">
        <f>IFERROR(K107/$AC$1,0)</f>
        <v>0</v>
      </c>
      <c r="M107" s="179"/>
      <c r="N107" s="344"/>
      <c r="O107" s="179"/>
      <c r="P107" s="357"/>
      <c r="Q107" s="166">
        <f t="shared" si="22"/>
        <v>0</v>
      </c>
      <c r="R107" s="179"/>
      <c r="S107" s="345"/>
      <c r="T107" s="283"/>
      <c r="U107" s="364"/>
      <c r="W107" s="80">
        <f t="shared" si="10"/>
        <v>0</v>
      </c>
      <c r="AG107" s="303" t="s">
        <v>59</v>
      </c>
      <c r="AH107" s="304" t="s">
        <v>59</v>
      </c>
      <c r="AI107" s="304" t="s">
        <v>60</v>
      </c>
      <c r="AJ107" s="304" t="s">
        <v>59</v>
      </c>
      <c r="AK107" s="304" t="s">
        <v>60</v>
      </c>
      <c r="AL107" s="304" t="s">
        <v>60</v>
      </c>
      <c r="AM107" s="304" t="s">
        <v>60</v>
      </c>
      <c r="AN107" s="304" t="s">
        <v>60</v>
      </c>
      <c r="AO107" s="304" t="s">
        <v>60</v>
      </c>
      <c r="AP107" s="304" t="s">
        <v>60</v>
      </c>
      <c r="AQ107" s="304" t="s">
        <v>60</v>
      </c>
      <c r="AR107" s="304" t="s">
        <v>60</v>
      </c>
      <c r="AS107" s="304" t="s">
        <v>60</v>
      </c>
      <c r="AT107" s="304" t="s">
        <v>60</v>
      </c>
      <c r="AU107" s="304" t="s">
        <v>60</v>
      </c>
      <c r="AV107" s="304" t="s">
        <v>60</v>
      </c>
      <c r="AW107" s="304" t="s">
        <v>59</v>
      </c>
      <c r="AX107" s="304" t="s">
        <v>59</v>
      </c>
    </row>
    <row r="108" spans="2:50" s="71" customFormat="1" ht="12.75" hidden="1" x14ac:dyDescent="0.2">
      <c r="B108" s="55" t="s">
        <v>249</v>
      </c>
      <c r="C108" s="357"/>
      <c r="D108" s="166">
        <f t="shared" si="20"/>
        <v>0</v>
      </c>
      <c r="E108" s="283"/>
      <c r="F108" s="345"/>
      <c r="G108" s="298"/>
      <c r="H108" s="80">
        <f t="shared" si="21"/>
        <v>0</v>
      </c>
      <c r="I108" s="80"/>
      <c r="J108" s="283"/>
      <c r="K108" s="357"/>
      <c r="L108" s="166">
        <f>IFERROR(K108/$AC$1,0)</f>
        <v>0</v>
      </c>
      <c r="M108" s="179"/>
      <c r="N108" s="345"/>
      <c r="O108" s="179"/>
      <c r="P108" s="357"/>
      <c r="Q108" s="166">
        <f t="shared" si="22"/>
        <v>0</v>
      </c>
      <c r="R108" s="179"/>
      <c r="S108" s="345"/>
      <c r="T108" s="283"/>
      <c r="U108" s="364"/>
      <c r="W108" s="80">
        <f t="shared" si="10"/>
        <v>0</v>
      </c>
      <c r="AG108" s="303" t="s">
        <v>59</v>
      </c>
      <c r="AH108" s="304" t="s">
        <v>59</v>
      </c>
      <c r="AI108" s="304" t="s">
        <v>60</v>
      </c>
      <c r="AJ108" s="304" t="s">
        <v>59</v>
      </c>
      <c r="AK108" s="304" t="s">
        <v>60</v>
      </c>
      <c r="AL108" s="304" t="s">
        <v>60</v>
      </c>
      <c r="AM108" s="304" t="s">
        <v>60</v>
      </c>
      <c r="AN108" s="304" t="s">
        <v>60</v>
      </c>
      <c r="AO108" s="304" t="s">
        <v>59</v>
      </c>
      <c r="AP108" s="304" t="s">
        <v>60</v>
      </c>
      <c r="AQ108" s="304" t="s">
        <v>60</v>
      </c>
      <c r="AR108" s="304" t="s">
        <v>60</v>
      </c>
      <c r="AS108" s="304" t="s">
        <v>60</v>
      </c>
      <c r="AT108" s="304" t="s">
        <v>60</v>
      </c>
      <c r="AU108" s="304" t="s">
        <v>60</v>
      </c>
      <c r="AV108" s="304" t="s">
        <v>60</v>
      </c>
      <c r="AW108" s="304" t="s">
        <v>59</v>
      </c>
      <c r="AX108" s="304" t="s">
        <v>59</v>
      </c>
    </row>
    <row r="109" spans="2:50" s="71" customFormat="1" ht="12.75" hidden="1" x14ac:dyDescent="0.2">
      <c r="B109" s="55" t="s">
        <v>250</v>
      </c>
      <c r="C109" s="357"/>
      <c r="D109" s="166">
        <f t="shared" si="20"/>
        <v>0</v>
      </c>
      <c r="E109" s="283"/>
      <c r="F109" s="345"/>
      <c r="G109" s="298"/>
      <c r="H109" s="80">
        <f t="shared" si="21"/>
        <v>0</v>
      </c>
      <c r="I109" s="80"/>
      <c r="J109" s="283"/>
      <c r="K109" s="357"/>
      <c r="L109" s="166">
        <f>IFERROR(K109/$AC$1,0)</f>
        <v>0</v>
      </c>
      <c r="M109" s="179"/>
      <c r="N109" s="345"/>
      <c r="O109" s="179"/>
      <c r="P109" s="357"/>
      <c r="Q109" s="166">
        <f t="shared" si="22"/>
        <v>0</v>
      </c>
      <c r="R109" s="179"/>
      <c r="S109" s="345"/>
      <c r="T109" s="283"/>
      <c r="U109" s="364"/>
      <c r="W109" s="80">
        <f t="shared" si="10"/>
        <v>0</v>
      </c>
      <c r="AG109" s="303" t="s">
        <v>59</v>
      </c>
      <c r="AH109" s="304" t="s">
        <v>59</v>
      </c>
      <c r="AI109" s="304" t="s">
        <v>60</v>
      </c>
      <c r="AJ109" s="304" t="s">
        <v>59</v>
      </c>
      <c r="AK109" s="304" t="s">
        <v>60</v>
      </c>
      <c r="AL109" s="304" t="s">
        <v>60</v>
      </c>
      <c r="AM109" s="304" t="s">
        <v>60</v>
      </c>
      <c r="AN109" s="304" t="s">
        <v>60</v>
      </c>
      <c r="AO109" s="304" t="s">
        <v>60</v>
      </c>
      <c r="AP109" s="304" t="s">
        <v>59</v>
      </c>
      <c r="AQ109" s="304" t="s">
        <v>60</v>
      </c>
      <c r="AR109" s="304" t="s">
        <v>60</v>
      </c>
      <c r="AS109" s="304" t="s">
        <v>60</v>
      </c>
      <c r="AT109" s="304" t="s">
        <v>60</v>
      </c>
      <c r="AU109" s="304" t="s">
        <v>60</v>
      </c>
      <c r="AV109" s="304" t="s">
        <v>60</v>
      </c>
      <c r="AW109" s="304" t="s">
        <v>60</v>
      </c>
      <c r="AX109" s="304" t="s">
        <v>60</v>
      </c>
    </row>
    <row r="110" spans="2:50" s="71" customFormat="1" ht="12.75" hidden="1" x14ac:dyDescent="0.2">
      <c r="B110" s="55" t="s">
        <v>251</v>
      </c>
      <c r="C110" s="357"/>
      <c r="D110" s="166">
        <f t="shared" si="20"/>
        <v>0</v>
      </c>
      <c r="E110" s="283"/>
      <c r="F110" s="345"/>
      <c r="G110" s="298"/>
      <c r="H110" s="80">
        <f t="shared" si="21"/>
        <v>0</v>
      </c>
      <c r="I110" s="80"/>
      <c r="J110" s="283"/>
      <c r="K110" s="179"/>
      <c r="L110" s="179"/>
      <c r="M110" s="179"/>
      <c r="N110" s="179"/>
      <c r="O110" s="179"/>
      <c r="P110" s="179"/>
      <c r="Q110" s="179"/>
      <c r="R110" s="179"/>
      <c r="S110" s="179"/>
      <c r="T110" s="283"/>
      <c r="U110" s="364"/>
      <c r="W110" s="80">
        <f t="shared" si="10"/>
        <v>0</v>
      </c>
      <c r="AG110" s="303" t="s">
        <v>59</v>
      </c>
      <c r="AH110" s="304" t="s">
        <v>60</v>
      </c>
      <c r="AI110" s="304" t="s">
        <v>60</v>
      </c>
      <c r="AJ110" s="304" t="s">
        <v>59</v>
      </c>
      <c r="AK110" s="304" t="s">
        <v>60</v>
      </c>
      <c r="AL110" s="304" t="s">
        <v>60</v>
      </c>
      <c r="AM110" s="304" t="s">
        <v>60</v>
      </c>
      <c r="AN110" s="304" t="s">
        <v>60</v>
      </c>
      <c r="AO110" s="304" t="s">
        <v>60</v>
      </c>
      <c r="AP110" s="304" t="s">
        <v>60</v>
      </c>
      <c r="AQ110" s="304" t="s">
        <v>60</v>
      </c>
      <c r="AR110" s="304" t="s">
        <v>60</v>
      </c>
      <c r="AS110" s="304" t="s">
        <v>60</v>
      </c>
      <c r="AT110" s="304" t="s">
        <v>60</v>
      </c>
      <c r="AU110" s="304" t="s">
        <v>60</v>
      </c>
      <c r="AV110" s="304" t="s">
        <v>60</v>
      </c>
      <c r="AW110" s="304" t="s">
        <v>60</v>
      </c>
      <c r="AX110" s="304" t="s">
        <v>60</v>
      </c>
    </row>
    <row r="111" spans="2:50" s="71" customFormat="1" ht="12.75" hidden="1" x14ac:dyDescent="0.2">
      <c r="B111" s="54" t="s">
        <v>252</v>
      </c>
      <c r="C111" s="357"/>
      <c r="D111" s="166">
        <f t="shared" si="20"/>
        <v>0</v>
      </c>
      <c r="E111" s="283"/>
      <c r="F111" s="345"/>
      <c r="G111" s="298"/>
      <c r="H111" s="80">
        <f t="shared" si="21"/>
        <v>0</v>
      </c>
      <c r="I111" s="80"/>
      <c r="J111" s="283"/>
      <c r="K111" s="179"/>
      <c r="L111" s="179"/>
      <c r="M111" s="179"/>
      <c r="N111" s="179"/>
      <c r="O111" s="179"/>
      <c r="P111" s="179"/>
      <c r="Q111" s="179"/>
      <c r="R111" s="179"/>
      <c r="S111" s="179"/>
      <c r="T111" s="283"/>
      <c r="U111" s="364"/>
      <c r="W111" s="80">
        <f t="shared" si="10"/>
        <v>0</v>
      </c>
      <c r="AG111" s="303" t="s">
        <v>60</v>
      </c>
      <c r="AH111" s="304" t="s">
        <v>60</v>
      </c>
      <c r="AI111" s="304" t="s">
        <v>60</v>
      </c>
      <c r="AJ111" s="304" t="s">
        <v>59</v>
      </c>
      <c r="AK111" s="304" t="s">
        <v>60</v>
      </c>
      <c r="AL111" s="304" t="s">
        <v>60</v>
      </c>
      <c r="AM111" s="304" t="s">
        <v>60</v>
      </c>
      <c r="AN111" s="304" t="s">
        <v>60</v>
      </c>
      <c r="AO111" s="304" t="s">
        <v>60</v>
      </c>
      <c r="AP111" s="304" t="s">
        <v>60</v>
      </c>
      <c r="AQ111" s="304" t="s">
        <v>60</v>
      </c>
      <c r="AR111" s="304" t="s">
        <v>60</v>
      </c>
      <c r="AS111" s="304" t="s">
        <v>60</v>
      </c>
      <c r="AT111" s="304" t="s">
        <v>60</v>
      </c>
      <c r="AU111" s="304" t="s">
        <v>60</v>
      </c>
      <c r="AV111" s="304" t="s">
        <v>60</v>
      </c>
      <c r="AW111" s="304" t="s">
        <v>59</v>
      </c>
      <c r="AX111" s="304" t="s">
        <v>59</v>
      </c>
    </row>
    <row r="112" spans="2:50" s="71" customFormat="1" ht="13.5" hidden="1" thickBot="1" x14ac:dyDescent="0.25">
      <c r="B112" s="55" t="s">
        <v>140</v>
      </c>
      <c r="C112" s="357"/>
      <c r="D112" s="166">
        <f t="shared" si="20"/>
        <v>0</v>
      </c>
      <c r="E112" s="283"/>
      <c r="F112" s="345"/>
      <c r="G112" s="298"/>
      <c r="H112" s="80">
        <f t="shared" si="21"/>
        <v>0</v>
      </c>
      <c r="I112" s="80"/>
      <c r="J112" s="283"/>
      <c r="K112" s="366"/>
      <c r="L112" s="170">
        <f>IFERROR(K112/$AC$1,0)</f>
        <v>0</v>
      </c>
      <c r="M112" s="179"/>
      <c r="N112" s="349"/>
      <c r="O112" s="179"/>
      <c r="P112" s="370"/>
      <c r="Q112" s="167">
        <f>IFERROR(P112/$AC$1,0)</f>
        <v>0</v>
      </c>
      <c r="R112" s="179"/>
      <c r="S112" s="371"/>
      <c r="T112" s="283"/>
      <c r="U112" s="364"/>
      <c r="W112" s="80">
        <f t="shared" si="10"/>
        <v>0</v>
      </c>
      <c r="AG112" s="303" t="s">
        <v>59</v>
      </c>
      <c r="AH112" s="304" t="s">
        <v>59</v>
      </c>
      <c r="AI112" s="304" t="s">
        <v>59</v>
      </c>
      <c r="AJ112" s="304" t="s">
        <v>59</v>
      </c>
      <c r="AK112" s="304" t="s">
        <v>60</v>
      </c>
      <c r="AL112" s="304" t="s">
        <v>60</v>
      </c>
      <c r="AM112" s="304" t="s">
        <v>59</v>
      </c>
      <c r="AN112" s="304" t="s">
        <v>59</v>
      </c>
      <c r="AO112" s="304" t="s">
        <v>59</v>
      </c>
      <c r="AP112" s="304" t="s">
        <v>59</v>
      </c>
      <c r="AQ112" s="304" t="s">
        <v>59</v>
      </c>
      <c r="AR112" s="304" t="s">
        <v>59</v>
      </c>
      <c r="AS112" s="304" t="s">
        <v>60</v>
      </c>
      <c r="AT112" s="304" t="s">
        <v>60</v>
      </c>
      <c r="AU112" s="304" t="s">
        <v>60</v>
      </c>
      <c r="AV112" s="304" t="s">
        <v>60</v>
      </c>
      <c r="AW112" s="304" t="s">
        <v>59</v>
      </c>
      <c r="AX112" s="304" t="s">
        <v>59</v>
      </c>
    </row>
    <row r="113" spans="2:50" s="71" customFormat="1" ht="12.75" hidden="1" x14ac:dyDescent="0.2">
      <c r="B113" s="55" t="s">
        <v>61</v>
      </c>
      <c r="C113" s="357"/>
      <c r="D113" s="166">
        <f t="shared" si="20"/>
        <v>0</v>
      </c>
      <c r="E113" s="283"/>
      <c r="F113" s="345"/>
      <c r="G113" s="298"/>
      <c r="H113" s="80"/>
      <c r="I113" s="80">
        <f>F113</f>
        <v>0</v>
      </c>
      <c r="J113" s="283"/>
      <c r="K113" s="179"/>
      <c r="L113" s="179"/>
      <c r="M113" s="179"/>
      <c r="N113" s="179"/>
      <c r="O113" s="179"/>
      <c r="P113" s="179"/>
      <c r="Q113" s="179"/>
      <c r="R113" s="179"/>
      <c r="S113" s="179"/>
      <c r="T113" s="283"/>
      <c r="U113" s="364"/>
      <c r="W113" s="80">
        <f t="shared" si="10"/>
        <v>0</v>
      </c>
      <c r="AG113" s="303" t="s">
        <v>59</v>
      </c>
      <c r="AH113" s="304" t="s">
        <v>60</v>
      </c>
      <c r="AI113" s="304" t="s">
        <v>60</v>
      </c>
      <c r="AJ113" s="304" t="s">
        <v>60</v>
      </c>
      <c r="AK113" s="304" t="s">
        <v>60</v>
      </c>
      <c r="AL113" s="304" t="s">
        <v>60</v>
      </c>
      <c r="AM113" s="304" t="s">
        <v>60</v>
      </c>
      <c r="AN113" s="304" t="s">
        <v>60</v>
      </c>
      <c r="AO113" s="304" t="s">
        <v>59</v>
      </c>
      <c r="AP113" s="304" t="s">
        <v>60</v>
      </c>
      <c r="AQ113" s="304" t="s">
        <v>59</v>
      </c>
      <c r="AR113" s="304" t="s">
        <v>60</v>
      </c>
      <c r="AS113" s="304" t="s">
        <v>59</v>
      </c>
      <c r="AT113" s="304" t="s">
        <v>60</v>
      </c>
      <c r="AU113" s="304" t="s">
        <v>60</v>
      </c>
      <c r="AV113" s="304" t="s">
        <v>60</v>
      </c>
      <c r="AW113" s="304" t="s">
        <v>59</v>
      </c>
      <c r="AX113" s="304" t="s">
        <v>59</v>
      </c>
    </row>
    <row r="114" spans="2:50" s="71" customFormat="1" ht="12.75" hidden="1" x14ac:dyDescent="0.2">
      <c r="B114" s="54" t="s">
        <v>80</v>
      </c>
      <c r="C114" s="357"/>
      <c r="D114" s="166">
        <f t="shared" si="20"/>
        <v>0</v>
      </c>
      <c r="E114" s="283"/>
      <c r="F114" s="345"/>
      <c r="G114" s="298"/>
      <c r="H114" s="80"/>
      <c r="I114" s="80">
        <f t="shared" ref="I114:I135" si="23">F114</f>
        <v>0</v>
      </c>
      <c r="J114" s="283"/>
      <c r="K114" s="179"/>
      <c r="L114" s="179"/>
      <c r="M114" s="179"/>
      <c r="N114" s="179"/>
      <c r="O114" s="179"/>
      <c r="P114" s="179"/>
      <c r="Q114" s="179"/>
      <c r="R114" s="179"/>
      <c r="S114" s="179"/>
      <c r="T114" s="283"/>
      <c r="U114" s="364"/>
      <c r="W114" s="80">
        <f t="shared" si="10"/>
        <v>0</v>
      </c>
      <c r="AG114" s="303" t="s">
        <v>59</v>
      </c>
      <c r="AH114" s="304" t="s">
        <v>60</v>
      </c>
      <c r="AI114" s="304" t="s">
        <v>60</v>
      </c>
      <c r="AJ114" s="304" t="s">
        <v>60</v>
      </c>
      <c r="AK114" s="304" t="s">
        <v>60</v>
      </c>
      <c r="AL114" s="304" t="s">
        <v>60</v>
      </c>
      <c r="AM114" s="304" t="s">
        <v>60</v>
      </c>
      <c r="AN114" s="304" t="s">
        <v>60</v>
      </c>
      <c r="AO114" s="304" t="s">
        <v>59</v>
      </c>
      <c r="AP114" s="304" t="s">
        <v>60</v>
      </c>
      <c r="AQ114" s="304" t="s">
        <v>59</v>
      </c>
      <c r="AR114" s="304" t="s">
        <v>60</v>
      </c>
      <c r="AS114" s="304" t="s">
        <v>60</v>
      </c>
      <c r="AT114" s="304" t="s">
        <v>60</v>
      </c>
      <c r="AU114" s="304" t="s">
        <v>60</v>
      </c>
      <c r="AV114" s="304" t="s">
        <v>60</v>
      </c>
      <c r="AW114" s="304" t="s">
        <v>59</v>
      </c>
      <c r="AX114" s="304" t="s">
        <v>59</v>
      </c>
    </row>
    <row r="115" spans="2:50" s="71" customFormat="1" ht="12.75" hidden="1" x14ac:dyDescent="0.2">
      <c r="B115" s="54" t="s">
        <v>64</v>
      </c>
      <c r="C115" s="357"/>
      <c r="D115" s="166">
        <f t="shared" si="20"/>
        <v>0</v>
      </c>
      <c r="E115" s="283"/>
      <c r="F115" s="345"/>
      <c r="G115" s="298"/>
      <c r="H115" s="80"/>
      <c r="I115" s="80">
        <f t="shared" si="23"/>
        <v>0</v>
      </c>
      <c r="J115" s="283"/>
      <c r="K115" s="179"/>
      <c r="L115" s="179"/>
      <c r="M115" s="179"/>
      <c r="N115" s="179"/>
      <c r="O115" s="179"/>
      <c r="P115" s="179"/>
      <c r="Q115" s="179"/>
      <c r="R115" s="179"/>
      <c r="S115" s="179"/>
      <c r="T115" s="283"/>
      <c r="U115" s="364"/>
      <c r="W115" s="80">
        <f t="shared" si="10"/>
        <v>0</v>
      </c>
      <c r="AG115" s="303" t="s">
        <v>60</v>
      </c>
      <c r="AH115" s="304" t="s">
        <v>59</v>
      </c>
      <c r="AI115" s="304" t="s">
        <v>60</v>
      </c>
      <c r="AJ115" s="304" t="s">
        <v>60</v>
      </c>
      <c r="AK115" s="304" t="s">
        <v>60</v>
      </c>
      <c r="AL115" s="304" t="s">
        <v>60</v>
      </c>
      <c r="AM115" s="304" t="s">
        <v>60</v>
      </c>
      <c r="AN115" s="304" t="s">
        <v>60</v>
      </c>
      <c r="AO115" s="304" t="s">
        <v>60</v>
      </c>
      <c r="AP115" s="304" t="s">
        <v>60</v>
      </c>
      <c r="AQ115" s="304" t="s">
        <v>60</v>
      </c>
      <c r="AR115" s="304" t="s">
        <v>60</v>
      </c>
      <c r="AS115" s="304" t="s">
        <v>60</v>
      </c>
      <c r="AT115" s="304" t="s">
        <v>60</v>
      </c>
      <c r="AU115" s="304" t="s">
        <v>60</v>
      </c>
      <c r="AV115" s="304" t="s">
        <v>60</v>
      </c>
      <c r="AW115" s="304" t="s">
        <v>60</v>
      </c>
      <c r="AX115" s="304" t="s">
        <v>60</v>
      </c>
    </row>
    <row r="116" spans="2:50" s="71" customFormat="1" ht="12.75" hidden="1" x14ac:dyDescent="0.2">
      <c r="B116" s="54" t="s">
        <v>46</v>
      </c>
      <c r="C116" s="357"/>
      <c r="D116" s="166">
        <f t="shared" si="20"/>
        <v>0</v>
      </c>
      <c r="E116" s="283"/>
      <c r="F116" s="345"/>
      <c r="G116" s="298"/>
      <c r="H116" s="80"/>
      <c r="I116" s="80">
        <f t="shared" si="23"/>
        <v>0</v>
      </c>
      <c r="J116" s="283"/>
      <c r="K116" s="179"/>
      <c r="L116" s="179"/>
      <c r="M116" s="179"/>
      <c r="N116" s="179"/>
      <c r="O116" s="179"/>
      <c r="P116" s="179"/>
      <c r="Q116" s="179"/>
      <c r="R116" s="179"/>
      <c r="S116" s="179"/>
      <c r="T116" s="283"/>
      <c r="U116" s="364"/>
      <c r="W116" s="80">
        <f t="shared" si="10"/>
        <v>0</v>
      </c>
      <c r="AG116" s="303" t="s">
        <v>60</v>
      </c>
      <c r="AH116" s="304" t="s">
        <v>60</v>
      </c>
      <c r="AI116" s="304" t="s">
        <v>60</v>
      </c>
      <c r="AJ116" s="304" t="s">
        <v>60</v>
      </c>
      <c r="AK116" s="304" t="s">
        <v>60</v>
      </c>
      <c r="AL116" s="304" t="s">
        <v>60</v>
      </c>
      <c r="AM116" s="304" t="s">
        <v>60</v>
      </c>
      <c r="AN116" s="304" t="s">
        <v>60</v>
      </c>
      <c r="AO116" s="304" t="s">
        <v>60</v>
      </c>
      <c r="AP116" s="304" t="s">
        <v>60</v>
      </c>
      <c r="AQ116" s="304" t="s">
        <v>60</v>
      </c>
      <c r="AR116" s="304" t="s">
        <v>60</v>
      </c>
      <c r="AS116" s="304" t="s">
        <v>60</v>
      </c>
      <c r="AT116" s="304" t="s">
        <v>60</v>
      </c>
      <c r="AU116" s="304" t="s">
        <v>60</v>
      </c>
      <c r="AV116" s="304" t="s">
        <v>60</v>
      </c>
      <c r="AW116" s="304" t="s">
        <v>60</v>
      </c>
      <c r="AX116" s="304" t="s">
        <v>60</v>
      </c>
    </row>
    <row r="117" spans="2:50" s="71" customFormat="1" ht="12.75" hidden="1" x14ac:dyDescent="0.2">
      <c r="B117" s="54" t="s">
        <v>51</v>
      </c>
      <c r="C117" s="357"/>
      <c r="D117" s="166">
        <f t="shared" si="20"/>
        <v>0</v>
      </c>
      <c r="E117" s="283"/>
      <c r="F117" s="345"/>
      <c r="G117" s="298"/>
      <c r="H117" s="80"/>
      <c r="I117" s="80">
        <f t="shared" si="23"/>
        <v>0</v>
      </c>
      <c r="J117" s="283"/>
      <c r="K117" s="179"/>
      <c r="L117" s="179"/>
      <c r="M117" s="179"/>
      <c r="N117" s="179"/>
      <c r="O117" s="179"/>
      <c r="P117" s="179"/>
      <c r="Q117" s="179"/>
      <c r="R117" s="179"/>
      <c r="S117" s="179"/>
      <c r="T117" s="283"/>
      <c r="U117" s="364"/>
      <c r="W117" s="80">
        <f t="shared" si="10"/>
        <v>0</v>
      </c>
      <c r="AG117" s="303" t="s">
        <v>59</v>
      </c>
      <c r="AH117" s="304" t="s">
        <v>59</v>
      </c>
      <c r="AI117" s="304" t="s">
        <v>60</v>
      </c>
      <c r="AJ117" s="304" t="s">
        <v>60</v>
      </c>
      <c r="AK117" s="304" t="s">
        <v>60</v>
      </c>
      <c r="AL117" s="304" t="s">
        <v>60</v>
      </c>
      <c r="AM117" s="304" t="s">
        <v>60</v>
      </c>
      <c r="AN117" s="304" t="s">
        <v>60</v>
      </c>
      <c r="AO117" s="304" t="s">
        <v>60</v>
      </c>
      <c r="AP117" s="304" t="s">
        <v>60</v>
      </c>
      <c r="AQ117" s="304" t="s">
        <v>60</v>
      </c>
      <c r="AR117" s="304" t="s">
        <v>60</v>
      </c>
      <c r="AS117" s="304" t="s">
        <v>60</v>
      </c>
      <c r="AT117" s="304" t="s">
        <v>60</v>
      </c>
      <c r="AU117" s="304" t="s">
        <v>60</v>
      </c>
      <c r="AV117" s="304" t="s">
        <v>60</v>
      </c>
      <c r="AW117" s="304" t="s">
        <v>59</v>
      </c>
      <c r="AX117" s="304" t="s">
        <v>59</v>
      </c>
    </row>
    <row r="118" spans="2:50" s="71" customFormat="1" ht="12.75" hidden="1" x14ac:dyDescent="0.2">
      <c r="B118" s="54" t="s">
        <v>62</v>
      </c>
      <c r="C118" s="357"/>
      <c r="D118" s="166">
        <f t="shared" ref="D118:D136" si="24">IFERROR(C118/$AC$1,0)</f>
        <v>0</v>
      </c>
      <c r="E118" s="283"/>
      <c r="F118" s="345"/>
      <c r="G118" s="298"/>
      <c r="H118" s="80"/>
      <c r="I118" s="80">
        <f t="shared" si="23"/>
        <v>0</v>
      </c>
      <c r="J118" s="283"/>
      <c r="K118" s="179"/>
      <c r="L118" s="179"/>
      <c r="M118" s="179"/>
      <c r="N118" s="179"/>
      <c r="O118" s="179"/>
      <c r="P118" s="179"/>
      <c r="Q118" s="179"/>
      <c r="R118" s="179"/>
      <c r="S118" s="179"/>
      <c r="T118" s="283"/>
      <c r="U118" s="364"/>
      <c r="W118" s="80">
        <f t="shared" si="10"/>
        <v>0</v>
      </c>
      <c r="AG118" s="303" t="s">
        <v>59</v>
      </c>
      <c r="AH118" s="304" t="s">
        <v>60</v>
      </c>
      <c r="AI118" s="304" t="s">
        <v>60</v>
      </c>
      <c r="AJ118" s="304" t="s">
        <v>60</v>
      </c>
      <c r="AK118" s="304" t="s">
        <v>60</v>
      </c>
      <c r="AL118" s="304" t="s">
        <v>60</v>
      </c>
      <c r="AM118" s="304" t="s">
        <v>60</v>
      </c>
      <c r="AN118" s="304" t="s">
        <v>60</v>
      </c>
      <c r="AO118" s="304" t="s">
        <v>59</v>
      </c>
      <c r="AP118" s="304" t="s">
        <v>60</v>
      </c>
      <c r="AQ118" s="304" t="s">
        <v>59</v>
      </c>
      <c r="AR118" s="304" t="s">
        <v>60</v>
      </c>
      <c r="AS118" s="304" t="s">
        <v>59</v>
      </c>
      <c r="AT118" s="304" t="s">
        <v>60</v>
      </c>
      <c r="AU118" s="304" t="s">
        <v>60</v>
      </c>
      <c r="AV118" s="304" t="s">
        <v>60</v>
      </c>
      <c r="AW118" s="304" t="s">
        <v>59</v>
      </c>
      <c r="AX118" s="304" t="s">
        <v>59</v>
      </c>
    </row>
    <row r="119" spans="2:50" s="71" customFormat="1" ht="12.75" hidden="1" x14ac:dyDescent="0.2">
      <c r="B119" s="54" t="s">
        <v>116</v>
      </c>
      <c r="C119" s="357"/>
      <c r="D119" s="166">
        <f t="shared" si="24"/>
        <v>0</v>
      </c>
      <c r="E119" s="283"/>
      <c r="F119" s="345"/>
      <c r="G119" s="298"/>
      <c r="H119" s="80"/>
      <c r="I119" s="80">
        <f t="shared" si="23"/>
        <v>0</v>
      </c>
      <c r="J119" s="283"/>
      <c r="K119" s="179"/>
      <c r="L119" s="179"/>
      <c r="M119" s="179"/>
      <c r="N119" s="179"/>
      <c r="O119" s="179"/>
      <c r="P119" s="179"/>
      <c r="Q119" s="179"/>
      <c r="R119" s="179"/>
      <c r="S119" s="179"/>
      <c r="T119" s="283"/>
      <c r="U119" s="364"/>
      <c r="W119" s="80">
        <f t="shared" si="10"/>
        <v>0</v>
      </c>
      <c r="AG119" s="303" t="s">
        <v>59</v>
      </c>
      <c r="AH119" s="304" t="s">
        <v>59</v>
      </c>
      <c r="AI119" s="304" t="s">
        <v>60</v>
      </c>
      <c r="AJ119" s="304" t="s">
        <v>60</v>
      </c>
      <c r="AK119" s="304" t="s">
        <v>60</v>
      </c>
      <c r="AL119" s="304" t="s">
        <v>60</v>
      </c>
      <c r="AM119" s="304" t="s">
        <v>60</v>
      </c>
      <c r="AN119" s="304" t="s">
        <v>60</v>
      </c>
      <c r="AO119" s="304" t="s">
        <v>59</v>
      </c>
      <c r="AP119" s="304" t="s">
        <v>59</v>
      </c>
      <c r="AQ119" s="304" t="s">
        <v>59</v>
      </c>
      <c r="AR119" s="304" t="s">
        <v>60</v>
      </c>
      <c r="AS119" s="304" t="s">
        <v>59</v>
      </c>
      <c r="AT119" s="304" t="s">
        <v>59</v>
      </c>
      <c r="AU119" s="304" t="s">
        <v>60</v>
      </c>
      <c r="AV119" s="304" t="s">
        <v>60</v>
      </c>
      <c r="AW119" s="304" t="s">
        <v>59</v>
      </c>
      <c r="AX119" s="304" t="s">
        <v>59</v>
      </c>
    </row>
    <row r="120" spans="2:50" s="71" customFormat="1" ht="12.75" hidden="1" x14ac:dyDescent="0.2">
      <c r="B120" s="54" t="s">
        <v>124</v>
      </c>
      <c r="C120" s="357"/>
      <c r="D120" s="166">
        <f t="shared" si="24"/>
        <v>0</v>
      </c>
      <c r="E120" s="283"/>
      <c r="F120" s="345"/>
      <c r="G120" s="298"/>
      <c r="H120" s="80"/>
      <c r="I120" s="80">
        <f t="shared" si="23"/>
        <v>0</v>
      </c>
      <c r="J120" s="283"/>
      <c r="K120" s="179"/>
      <c r="L120" s="179"/>
      <c r="M120" s="179"/>
      <c r="N120" s="179"/>
      <c r="O120" s="179"/>
      <c r="P120" s="179"/>
      <c r="Q120" s="179"/>
      <c r="R120" s="179"/>
      <c r="S120" s="179"/>
      <c r="T120" s="283"/>
      <c r="U120" s="364"/>
      <c r="W120" s="80">
        <f t="shared" si="10"/>
        <v>0</v>
      </c>
      <c r="AG120" s="303" t="s">
        <v>60</v>
      </c>
      <c r="AH120" s="304" t="s">
        <v>60</v>
      </c>
      <c r="AI120" s="304" t="s">
        <v>60</v>
      </c>
      <c r="AJ120" s="304" t="s">
        <v>60</v>
      </c>
      <c r="AK120" s="304" t="s">
        <v>60</v>
      </c>
      <c r="AL120" s="304" t="s">
        <v>60</v>
      </c>
      <c r="AM120" s="304" t="s">
        <v>60</v>
      </c>
      <c r="AN120" s="304" t="s">
        <v>60</v>
      </c>
      <c r="AO120" s="304" t="s">
        <v>60</v>
      </c>
      <c r="AP120" s="304" t="s">
        <v>60</v>
      </c>
      <c r="AQ120" s="304" t="s">
        <v>60</v>
      </c>
      <c r="AR120" s="304" t="s">
        <v>60</v>
      </c>
      <c r="AS120" s="304" t="s">
        <v>59</v>
      </c>
      <c r="AT120" s="304" t="s">
        <v>59</v>
      </c>
      <c r="AU120" s="304" t="s">
        <v>60</v>
      </c>
      <c r="AV120" s="304" t="s">
        <v>59</v>
      </c>
      <c r="AW120" s="304" t="s">
        <v>59</v>
      </c>
      <c r="AX120" s="304" t="s">
        <v>59</v>
      </c>
    </row>
    <row r="121" spans="2:50" s="71" customFormat="1" ht="12.75" hidden="1" x14ac:dyDescent="0.2">
      <c r="B121" s="54" t="s">
        <v>139</v>
      </c>
      <c r="C121" s="357"/>
      <c r="D121" s="166">
        <f t="shared" si="24"/>
        <v>0</v>
      </c>
      <c r="E121" s="283"/>
      <c r="F121" s="345"/>
      <c r="G121" s="298"/>
      <c r="H121" s="80"/>
      <c r="I121" s="80">
        <f t="shared" si="23"/>
        <v>0</v>
      </c>
      <c r="J121" s="283"/>
      <c r="K121" s="179"/>
      <c r="L121" s="179"/>
      <c r="M121" s="179"/>
      <c r="N121" s="179"/>
      <c r="O121" s="179"/>
      <c r="P121" s="179"/>
      <c r="Q121" s="179"/>
      <c r="R121" s="179"/>
      <c r="S121" s="179"/>
      <c r="T121" s="283"/>
      <c r="U121" s="364"/>
      <c r="W121" s="80">
        <f t="shared" si="10"/>
        <v>0</v>
      </c>
      <c r="AG121" s="303" t="s">
        <v>59</v>
      </c>
      <c r="AH121" s="304" t="s">
        <v>59</v>
      </c>
      <c r="AI121" s="304" t="s">
        <v>60</v>
      </c>
      <c r="AJ121" s="304" t="s">
        <v>59</v>
      </c>
      <c r="AK121" s="304" t="s">
        <v>60</v>
      </c>
      <c r="AL121" s="304" t="s">
        <v>60</v>
      </c>
      <c r="AM121" s="304" t="s">
        <v>60</v>
      </c>
      <c r="AN121" s="304" t="s">
        <v>60</v>
      </c>
      <c r="AO121" s="304" t="s">
        <v>59</v>
      </c>
      <c r="AP121" s="304" t="s">
        <v>59</v>
      </c>
      <c r="AQ121" s="304" t="s">
        <v>59</v>
      </c>
      <c r="AR121" s="304" t="s">
        <v>59</v>
      </c>
      <c r="AS121" s="304" t="s">
        <v>59</v>
      </c>
      <c r="AT121" s="304" t="s">
        <v>59</v>
      </c>
      <c r="AU121" s="304" t="s">
        <v>60</v>
      </c>
      <c r="AV121" s="304" t="s">
        <v>59</v>
      </c>
      <c r="AW121" s="304" t="s">
        <v>59</v>
      </c>
      <c r="AX121" s="304" t="s">
        <v>59</v>
      </c>
    </row>
    <row r="122" spans="2:50" s="71" customFormat="1" ht="12.75" hidden="1" x14ac:dyDescent="0.2">
      <c r="B122" s="54" t="s">
        <v>10</v>
      </c>
      <c r="C122" s="357"/>
      <c r="D122" s="166">
        <f t="shared" si="24"/>
        <v>0</v>
      </c>
      <c r="E122" s="283"/>
      <c r="F122" s="345"/>
      <c r="G122" s="298"/>
      <c r="H122" s="80"/>
      <c r="I122" s="80">
        <f t="shared" si="23"/>
        <v>0</v>
      </c>
      <c r="J122" s="283"/>
      <c r="K122" s="179"/>
      <c r="L122" s="179"/>
      <c r="M122" s="179"/>
      <c r="N122" s="179"/>
      <c r="O122" s="179"/>
      <c r="P122" s="179"/>
      <c r="Q122" s="179"/>
      <c r="R122" s="179"/>
      <c r="S122" s="179"/>
      <c r="T122" s="283"/>
      <c r="U122" s="364"/>
      <c r="W122" s="80">
        <f t="shared" si="10"/>
        <v>0</v>
      </c>
      <c r="AG122" s="303" t="s">
        <v>59</v>
      </c>
      <c r="AH122" s="304" t="s">
        <v>59</v>
      </c>
      <c r="AI122" s="304" t="s">
        <v>60</v>
      </c>
      <c r="AJ122" s="304" t="s">
        <v>60</v>
      </c>
      <c r="AK122" s="304" t="s">
        <v>60</v>
      </c>
      <c r="AL122" s="304" t="s">
        <v>60</v>
      </c>
      <c r="AM122" s="304" t="s">
        <v>60</v>
      </c>
      <c r="AN122" s="304" t="s">
        <v>60</v>
      </c>
      <c r="AO122" s="304" t="s">
        <v>59</v>
      </c>
      <c r="AP122" s="304" t="s">
        <v>59</v>
      </c>
      <c r="AQ122" s="304" t="s">
        <v>59</v>
      </c>
      <c r="AR122" s="304" t="s">
        <v>59</v>
      </c>
      <c r="AS122" s="304" t="s">
        <v>59</v>
      </c>
      <c r="AT122" s="304" t="s">
        <v>60</v>
      </c>
      <c r="AU122" s="304" t="s">
        <v>60</v>
      </c>
      <c r="AV122" s="304" t="s">
        <v>60</v>
      </c>
      <c r="AW122" s="304" t="s">
        <v>60</v>
      </c>
      <c r="AX122" s="304" t="s">
        <v>60</v>
      </c>
    </row>
    <row r="123" spans="2:50" s="71" customFormat="1" ht="12.75" hidden="1" x14ac:dyDescent="0.2">
      <c r="B123" s="55" t="s">
        <v>47</v>
      </c>
      <c r="C123" s="357"/>
      <c r="D123" s="166">
        <f t="shared" si="24"/>
        <v>0</v>
      </c>
      <c r="E123" s="283"/>
      <c r="F123" s="345"/>
      <c r="G123" s="298"/>
      <c r="H123" s="80"/>
      <c r="I123" s="80">
        <f t="shared" si="23"/>
        <v>0</v>
      </c>
      <c r="J123" s="283"/>
      <c r="K123" s="179"/>
      <c r="L123" s="179"/>
      <c r="M123" s="179"/>
      <c r="N123" s="179"/>
      <c r="O123" s="179"/>
      <c r="P123" s="101"/>
      <c r="Q123" s="101"/>
      <c r="R123" s="101"/>
      <c r="S123" s="101"/>
      <c r="T123" s="283"/>
      <c r="U123" s="364"/>
      <c r="W123" s="80">
        <f t="shared" si="10"/>
        <v>0</v>
      </c>
      <c r="AG123" s="303" t="s">
        <v>59</v>
      </c>
      <c r="AH123" s="304" t="s">
        <v>59</v>
      </c>
      <c r="AI123" s="304" t="s">
        <v>60</v>
      </c>
      <c r="AJ123" s="304" t="s">
        <v>60</v>
      </c>
      <c r="AK123" s="304" t="s">
        <v>60</v>
      </c>
      <c r="AL123" s="304" t="s">
        <v>60</v>
      </c>
      <c r="AM123" s="304" t="s">
        <v>60</v>
      </c>
      <c r="AN123" s="304" t="s">
        <v>60</v>
      </c>
      <c r="AO123" s="304" t="s">
        <v>60</v>
      </c>
      <c r="AP123" s="304" t="s">
        <v>59</v>
      </c>
      <c r="AQ123" s="304" t="s">
        <v>59</v>
      </c>
      <c r="AR123" s="304" t="s">
        <v>60</v>
      </c>
      <c r="AS123" s="304" t="s">
        <v>60</v>
      </c>
      <c r="AT123" s="304" t="s">
        <v>60</v>
      </c>
      <c r="AU123" s="304" t="s">
        <v>60</v>
      </c>
      <c r="AV123" s="304" t="s">
        <v>60</v>
      </c>
      <c r="AW123" s="304" t="s">
        <v>60</v>
      </c>
      <c r="AX123" s="304" t="s">
        <v>60</v>
      </c>
    </row>
    <row r="124" spans="2:50" s="71" customFormat="1" ht="12.75" hidden="1" x14ac:dyDescent="0.2">
      <c r="B124" s="54" t="s">
        <v>253</v>
      </c>
      <c r="C124" s="357"/>
      <c r="D124" s="166">
        <f t="shared" si="24"/>
        <v>0</v>
      </c>
      <c r="E124" s="283"/>
      <c r="F124" s="345"/>
      <c r="G124" s="298"/>
      <c r="H124" s="80"/>
      <c r="I124" s="80">
        <f t="shared" si="23"/>
        <v>0</v>
      </c>
      <c r="J124" s="283"/>
      <c r="K124" s="179"/>
      <c r="L124" s="179"/>
      <c r="M124" s="179"/>
      <c r="N124" s="179"/>
      <c r="O124" s="179"/>
      <c r="P124" s="101"/>
      <c r="Q124" s="101"/>
      <c r="R124" s="101"/>
      <c r="S124" s="101"/>
      <c r="T124" s="283"/>
      <c r="U124" s="364"/>
      <c r="W124" s="80">
        <f t="shared" si="10"/>
        <v>0</v>
      </c>
      <c r="AG124" s="303" t="s">
        <v>59</v>
      </c>
      <c r="AH124" s="304" t="s">
        <v>59</v>
      </c>
      <c r="AI124" s="304" t="s">
        <v>60</v>
      </c>
      <c r="AJ124" s="304" t="s">
        <v>59</v>
      </c>
      <c r="AK124" s="304" t="s">
        <v>60</v>
      </c>
      <c r="AL124" s="304" t="s">
        <v>60</v>
      </c>
      <c r="AM124" s="304" t="s">
        <v>60</v>
      </c>
      <c r="AN124" s="304" t="s">
        <v>60</v>
      </c>
      <c r="AO124" s="304" t="s">
        <v>59</v>
      </c>
      <c r="AP124" s="304" t="s">
        <v>59</v>
      </c>
      <c r="AQ124" s="304" t="s">
        <v>59</v>
      </c>
      <c r="AR124" s="304" t="s">
        <v>59</v>
      </c>
      <c r="AS124" s="304" t="s">
        <v>60</v>
      </c>
      <c r="AT124" s="304" t="s">
        <v>60</v>
      </c>
      <c r="AU124" s="304" t="s">
        <v>60</v>
      </c>
      <c r="AV124" s="304" t="s">
        <v>59</v>
      </c>
      <c r="AW124" s="304" t="s">
        <v>60</v>
      </c>
      <c r="AX124" s="304" t="s">
        <v>60</v>
      </c>
    </row>
    <row r="125" spans="2:50" s="71" customFormat="1" ht="12.75" hidden="1" x14ac:dyDescent="0.2">
      <c r="B125" s="54" t="s">
        <v>63</v>
      </c>
      <c r="C125" s="357"/>
      <c r="D125" s="166">
        <f t="shared" si="24"/>
        <v>0</v>
      </c>
      <c r="E125" s="283"/>
      <c r="F125" s="345"/>
      <c r="G125" s="298"/>
      <c r="H125" s="80"/>
      <c r="I125" s="80">
        <f t="shared" si="23"/>
        <v>0</v>
      </c>
      <c r="J125" s="283"/>
      <c r="K125" s="179"/>
      <c r="L125" s="179"/>
      <c r="M125" s="179"/>
      <c r="N125" s="179"/>
      <c r="O125" s="179"/>
      <c r="P125" s="179"/>
      <c r="Q125" s="179"/>
      <c r="R125" s="179"/>
      <c r="S125" s="179"/>
      <c r="T125" s="283"/>
      <c r="U125" s="364"/>
      <c r="W125" s="80">
        <f t="shared" si="10"/>
        <v>0</v>
      </c>
      <c r="AG125" s="303" t="s">
        <v>60</v>
      </c>
      <c r="AH125" s="304" t="s">
        <v>60</v>
      </c>
      <c r="AI125" s="304" t="s">
        <v>60</v>
      </c>
      <c r="AJ125" s="304" t="s">
        <v>60</v>
      </c>
      <c r="AK125" s="304" t="s">
        <v>60</v>
      </c>
      <c r="AL125" s="304" t="s">
        <v>60</v>
      </c>
      <c r="AM125" s="304" t="s">
        <v>60</v>
      </c>
      <c r="AN125" s="304" t="s">
        <v>60</v>
      </c>
      <c r="AO125" s="304" t="s">
        <v>59</v>
      </c>
      <c r="AP125" s="304" t="s">
        <v>60</v>
      </c>
      <c r="AQ125" s="304" t="s">
        <v>60</v>
      </c>
      <c r="AR125" s="304" t="s">
        <v>60</v>
      </c>
      <c r="AS125" s="304" t="s">
        <v>59</v>
      </c>
      <c r="AT125" s="304" t="s">
        <v>60</v>
      </c>
      <c r="AU125" s="304" t="s">
        <v>60</v>
      </c>
      <c r="AV125" s="304" t="s">
        <v>60</v>
      </c>
      <c r="AW125" s="304" t="s">
        <v>60</v>
      </c>
      <c r="AX125" s="304" t="s">
        <v>60</v>
      </c>
    </row>
    <row r="126" spans="2:50" s="71" customFormat="1" ht="12.75" hidden="1" x14ac:dyDescent="0.2">
      <c r="B126" s="54" t="s">
        <v>143</v>
      </c>
      <c r="C126" s="357"/>
      <c r="D126" s="166">
        <f t="shared" si="24"/>
        <v>0</v>
      </c>
      <c r="E126" s="283"/>
      <c r="F126" s="345"/>
      <c r="G126" s="298"/>
      <c r="H126" s="80"/>
      <c r="I126" s="80">
        <f t="shared" si="23"/>
        <v>0</v>
      </c>
      <c r="J126" s="283"/>
      <c r="K126" s="179"/>
      <c r="L126" s="179"/>
      <c r="M126" s="179"/>
      <c r="N126" s="179"/>
      <c r="O126" s="179"/>
      <c r="P126" s="101"/>
      <c r="Q126" s="101"/>
      <c r="R126" s="101"/>
      <c r="S126" s="101"/>
      <c r="T126" s="283"/>
      <c r="U126" s="364"/>
      <c r="W126" s="80">
        <f t="shared" si="10"/>
        <v>0</v>
      </c>
      <c r="AG126" s="303" t="s">
        <v>59</v>
      </c>
      <c r="AH126" s="304" t="s">
        <v>59</v>
      </c>
      <c r="AI126" s="304" t="s">
        <v>60</v>
      </c>
      <c r="AJ126" s="304" t="s">
        <v>60</v>
      </c>
      <c r="AK126" s="304" t="s">
        <v>60</v>
      </c>
      <c r="AL126" s="304" t="s">
        <v>60</v>
      </c>
      <c r="AM126" s="304" t="s">
        <v>60</v>
      </c>
      <c r="AN126" s="304" t="s">
        <v>60</v>
      </c>
      <c r="AO126" s="304" t="s">
        <v>60</v>
      </c>
      <c r="AP126" s="304" t="s">
        <v>59</v>
      </c>
      <c r="AQ126" s="304" t="s">
        <v>59</v>
      </c>
      <c r="AR126" s="304" t="s">
        <v>60</v>
      </c>
      <c r="AS126" s="304" t="s">
        <v>60</v>
      </c>
      <c r="AT126" s="304" t="s">
        <v>60</v>
      </c>
      <c r="AU126" s="304" t="s">
        <v>60</v>
      </c>
      <c r="AV126" s="304" t="s">
        <v>60</v>
      </c>
      <c r="AW126" s="304" t="s">
        <v>60</v>
      </c>
      <c r="AX126" s="304" t="s">
        <v>60</v>
      </c>
    </row>
    <row r="127" spans="2:50" s="71" customFormat="1" ht="12.75" hidden="1" x14ac:dyDescent="0.2">
      <c r="B127" s="54" t="s">
        <v>254</v>
      </c>
      <c r="C127" s="357"/>
      <c r="D127" s="166">
        <f t="shared" si="24"/>
        <v>0</v>
      </c>
      <c r="E127" s="283"/>
      <c r="F127" s="345"/>
      <c r="G127" s="298"/>
      <c r="H127" s="80">
        <f>F127</f>
        <v>0</v>
      </c>
      <c r="I127" s="80"/>
      <c r="J127" s="283"/>
      <c r="K127" s="179"/>
      <c r="L127" s="179"/>
      <c r="M127" s="179"/>
      <c r="N127" s="179"/>
      <c r="O127" s="179"/>
      <c r="P127" s="179"/>
      <c r="Q127" s="179"/>
      <c r="R127" s="179"/>
      <c r="S127" s="179"/>
      <c r="T127" s="283"/>
      <c r="U127" s="364"/>
      <c r="W127" s="80">
        <f t="shared" si="10"/>
        <v>0</v>
      </c>
      <c r="AG127" s="303" t="s">
        <v>60</v>
      </c>
      <c r="AH127" s="304" t="s">
        <v>60</v>
      </c>
      <c r="AI127" s="304" t="s">
        <v>60</v>
      </c>
      <c r="AJ127" s="304" t="s">
        <v>60</v>
      </c>
      <c r="AK127" s="304" t="s">
        <v>60</v>
      </c>
      <c r="AL127" s="304" t="s">
        <v>60</v>
      </c>
      <c r="AM127" s="304" t="s">
        <v>60</v>
      </c>
      <c r="AN127" s="304" t="s">
        <v>60</v>
      </c>
      <c r="AO127" s="304" t="s">
        <v>59</v>
      </c>
      <c r="AP127" s="304" t="s">
        <v>60</v>
      </c>
      <c r="AQ127" s="304" t="s">
        <v>60</v>
      </c>
      <c r="AR127" s="304" t="s">
        <v>60</v>
      </c>
      <c r="AS127" s="304" t="s">
        <v>59</v>
      </c>
      <c r="AT127" s="304" t="s">
        <v>60</v>
      </c>
      <c r="AU127" s="304" t="s">
        <v>60</v>
      </c>
      <c r="AV127" s="304" t="s">
        <v>60</v>
      </c>
      <c r="AW127" s="304" t="s">
        <v>60</v>
      </c>
      <c r="AX127" s="304" t="s">
        <v>60</v>
      </c>
    </row>
    <row r="128" spans="2:50" s="71" customFormat="1" ht="12.75" hidden="1" x14ac:dyDescent="0.2">
      <c r="B128" s="55" t="s">
        <v>255</v>
      </c>
      <c r="C128" s="357"/>
      <c r="D128" s="166">
        <f t="shared" si="24"/>
        <v>0</v>
      </c>
      <c r="E128" s="283"/>
      <c r="F128" s="345"/>
      <c r="G128" s="298"/>
      <c r="H128" s="80">
        <f t="shared" ref="H128:H131" si="25">F128</f>
        <v>0</v>
      </c>
      <c r="I128" s="80"/>
      <c r="J128" s="283"/>
      <c r="K128" s="179"/>
      <c r="L128" s="179"/>
      <c r="M128" s="179"/>
      <c r="N128" s="179"/>
      <c r="O128" s="179"/>
      <c r="P128" s="179"/>
      <c r="Q128" s="179"/>
      <c r="R128" s="179"/>
      <c r="S128" s="179"/>
      <c r="T128" s="283"/>
      <c r="U128" s="364"/>
      <c r="W128" s="80">
        <f t="shared" si="10"/>
        <v>0</v>
      </c>
      <c r="AG128" s="303" t="s">
        <v>60</v>
      </c>
      <c r="AH128" s="304" t="s">
        <v>60</v>
      </c>
      <c r="AI128" s="304" t="s">
        <v>60</v>
      </c>
      <c r="AJ128" s="304" t="s">
        <v>60</v>
      </c>
      <c r="AK128" s="304" t="s">
        <v>60</v>
      </c>
      <c r="AL128" s="304" t="s">
        <v>60</v>
      </c>
      <c r="AM128" s="304" t="s">
        <v>60</v>
      </c>
      <c r="AN128" s="304" t="s">
        <v>60</v>
      </c>
      <c r="AO128" s="304" t="s">
        <v>59</v>
      </c>
      <c r="AP128" s="304" t="s">
        <v>60</v>
      </c>
      <c r="AQ128" s="304" t="s">
        <v>60</v>
      </c>
      <c r="AR128" s="304" t="s">
        <v>60</v>
      </c>
      <c r="AS128" s="304" t="s">
        <v>60</v>
      </c>
      <c r="AT128" s="304" t="s">
        <v>60</v>
      </c>
      <c r="AU128" s="304" t="s">
        <v>60</v>
      </c>
      <c r="AV128" s="304" t="s">
        <v>60</v>
      </c>
      <c r="AW128" s="304" t="s">
        <v>60</v>
      </c>
      <c r="AX128" s="304" t="s">
        <v>60</v>
      </c>
    </row>
    <row r="129" spans="1:100" s="71" customFormat="1" ht="12.75" hidden="1" x14ac:dyDescent="0.2">
      <c r="B129" s="54" t="s">
        <v>256</v>
      </c>
      <c r="C129" s="357"/>
      <c r="D129" s="166">
        <f t="shared" si="24"/>
        <v>0</v>
      </c>
      <c r="E129" s="283"/>
      <c r="F129" s="345"/>
      <c r="G129" s="298"/>
      <c r="H129" s="80">
        <f t="shared" si="25"/>
        <v>0</v>
      </c>
      <c r="I129" s="80"/>
      <c r="J129" s="283"/>
      <c r="K129" s="179"/>
      <c r="L129" s="179"/>
      <c r="M129" s="179"/>
      <c r="N129" s="179"/>
      <c r="O129" s="179"/>
      <c r="P129" s="179"/>
      <c r="Q129" s="179"/>
      <c r="R129" s="179"/>
      <c r="S129" s="179"/>
      <c r="T129" s="283"/>
      <c r="U129" s="364"/>
      <c r="W129" s="80">
        <f t="shared" si="10"/>
        <v>0</v>
      </c>
      <c r="AG129" s="303" t="s">
        <v>60</v>
      </c>
      <c r="AH129" s="304" t="s">
        <v>60</v>
      </c>
      <c r="AI129" s="304" t="s">
        <v>60</v>
      </c>
      <c r="AJ129" s="304" t="s">
        <v>60</v>
      </c>
      <c r="AK129" s="304" t="s">
        <v>60</v>
      </c>
      <c r="AL129" s="304" t="s">
        <v>60</v>
      </c>
      <c r="AM129" s="304" t="s">
        <v>60</v>
      </c>
      <c r="AN129" s="304" t="s">
        <v>60</v>
      </c>
      <c r="AO129" s="304" t="s">
        <v>59</v>
      </c>
      <c r="AP129" s="304" t="s">
        <v>60</v>
      </c>
      <c r="AQ129" s="304" t="s">
        <v>60</v>
      </c>
      <c r="AR129" s="304" t="s">
        <v>60</v>
      </c>
      <c r="AS129" s="304" t="s">
        <v>59</v>
      </c>
      <c r="AT129" s="304" t="s">
        <v>60</v>
      </c>
      <c r="AU129" s="304" t="s">
        <v>60</v>
      </c>
      <c r="AV129" s="304" t="s">
        <v>60</v>
      </c>
      <c r="AW129" s="304" t="s">
        <v>60</v>
      </c>
      <c r="AX129" s="304" t="s">
        <v>60</v>
      </c>
    </row>
    <row r="130" spans="1:100" s="71" customFormat="1" ht="12.75" hidden="1" x14ac:dyDescent="0.2">
      <c r="B130" s="55" t="s">
        <v>257</v>
      </c>
      <c r="C130" s="357"/>
      <c r="D130" s="166">
        <f t="shared" si="24"/>
        <v>0</v>
      </c>
      <c r="E130" s="283"/>
      <c r="F130" s="345"/>
      <c r="G130" s="298"/>
      <c r="H130" s="80">
        <f t="shared" si="25"/>
        <v>0</v>
      </c>
      <c r="I130" s="80"/>
      <c r="J130" s="283"/>
      <c r="K130" s="179"/>
      <c r="L130" s="179"/>
      <c r="M130" s="179"/>
      <c r="N130" s="179"/>
      <c r="O130" s="179"/>
      <c r="P130" s="179"/>
      <c r="Q130" s="179"/>
      <c r="R130" s="179"/>
      <c r="S130" s="179"/>
      <c r="T130" s="283"/>
      <c r="U130" s="364"/>
      <c r="W130" s="80">
        <f t="shared" si="10"/>
        <v>0</v>
      </c>
      <c r="AG130" s="303" t="s">
        <v>60</v>
      </c>
      <c r="AH130" s="304" t="s">
        <v>60</v>
      </c>
      <c r="AI130" s="304" t="s">
        <v>60</v>
      </c>
      <c r="AJ130" s="304" t="s">
        <v>60</v>
      </c>
      <c r="AK130" s="304" t="s">
        <v>60</v>
      </c>
      <c r="AL130" s="304" t="s">
        <v>60</v>
      </c>
      <c r="AM130" s="304" t="s">
        <v>60</v>
      </c>
      <c r="AN130" s="304" t="s">
        <v>60</v>
      </c>
      <c r="AO130" s="304" t="s">
        <v>59</v>
      </c>
      <c r="AP130" s="304" t="s">
        <v>60</v>
      </c>
      <c r="AQ130" s="304" t="s">
        <v>60</v>
      </c>
      <c r="AR130" s="304" t="s">
        <v>60</v>
      </c>
      <c r="AS130" s="304" t="s">
        <v>60</v>
      </c>
      <c r="AT130" s="304" t="s">
        <v>60</v>
      </c>
      <c r="AU130" s="304" t="s">
        <v>60</v>
      </c>
      <c r="AV130" s="304" t="s">
        <v>60</v>
      </c>
      <c r="AW130" s="304" t="s">
        <v>60</v>
      </c>
      <c r="AX130" s="304" t="s">
        <v>60</v>
      </c>
    </row>
    <row r="131" spans="1:100" s="71" customFormat="1" ht="12.75" hidden="1" x14ac:dyDescent="0.2">
      <c r="B131" s="54" t="s">
        <v>258</v>
      </c>
      <c r="C131" s="357"/>
      <c r="D131" s="166">
        <f t="shared" si="24"/>
        <v>0</v>
      </c>
      <c r="E131" s="283"/>
      <c r="F131" s="345"/>
      <c r="G131" s="298"/>
      <c r="H131" s="80">
        <f t="shared" si="25"/>
        <v>0</v>
      </c>
      <c r="I131" s="80"/>
      <c r="J131" s="283"/>
      <c r="K131" s="179"/>
      <c r="L131" s="179"/>
      <c r="M131" s="179"/>
      <c r="N131" s="179"/>
      <c r="O131" s="179"/>
      <c r="P131" s="179"/>
      <c r="Q131" s="179"/>
      <c r="R131" s="179"/>
      <c r="S131" s="179"/>
      <c r="T131" s="283"/>
      <c r="U131" s="364"/>
      <c r="W131" s="80">
        <f t="shared" si="10"/>
        <v>0</v>
      </c>
      <c r="AG131" s="303" t="s">
        <v>60</v>
      </c>
      <c r="AH131" s="304" t="s">
        <v>60</v>
      </c>
      <c r="AI131" s="304" t="s">
        <v>60</v>
      </c>
      <c r="AJ131" s="304" t="s">
        <v>60</v>
      </c>
      <c r="AK131" s="304" t="s">
        <v>60</v>
      </c>
      <c r="AL131" s="304" t="s">
        <v>60</v>
      </c>
      <c r="AM131" s="304" t="s">
        <v>60</v>
      </c>
      <c r="AN131" s="304" t="s">
        <v>60</v>
      </c>
      <c r="AO131" s="304" t="s">
        <v>59</v>
      </c>
      <c r="AP131" s="304" t="s">
        <v>60</v>
      </c>
      <c r="AQ131" s="304" t="s">
        <v>60</v>
      </c>
      <c r="AR131" s="304" t="s">
        <v>60</v>
      </c>
      <c r="AS131" s="304" t="s">
        <v>60</v>
      </c>
      <c r="AT131" s="304" t="s">
        <v>60</v>
      </c>
      <c r="AU131" s="304" t="s">
        <v>60</v>
      </c>
      <c r="AV131" s="304" t="s">
        <v>60</v>
      </c>
      <c r="AW131" s="304" t="s">
        <v>60</v>
      </c>
      <c r="AX131" s="304" t="s">
        <v>60</v>
      </c>
    </row>
    <row r="132" spans="1:100" s="71" customFormat="1" ht="12.75" hidden="1" x14ac:dyDescent="0.2">
      <c r="B132" s="55" t="s">
        <v>43</v>
      </c>
      <c r="C132" s="357"/>
      <c r="D132" s="166">
        <f t="shared" si="24"/>
        <v>0</v>
      </c>
      <c r="E132" s="283"/>
      <c r="F132" s="345"/>
      <c r="G132" s="298"/>
      <c r="H132" s="80"/>
      <c r="I132" s="80">
        <f t="shared" si="23"/>
        <v>0</v>
      </c>
      <c r="J132" s="283"/>
      <c r="K132" s="179"/>
      <c r="L132" s="179"/>
      <c r="M132" s="179"/>
      <c r="N132" s="179"/>
      <c r="O132" s="179"/>
      <c r="P132" s="179"/>
      <c r="Q132" s="179"/>
      <c r="R132" s="179"/>
      <c r="S132" s="179"/>
      <c r="T132" s="283"/>
      <c r="U132" s="364"/>
      <c r="W132" s="80">
        <f t="shared" si="10"/>
        <v>0</v>
      </c>
      <c r="AG132" s="303" t="s">
        <v>60</v>
      </c>
      <c r="AH132" s="304" t="s">
        <v>59</v>
      </c>
      <c r="AI132" s="304" t="s">
        <v>60</v>
      </c>
      <c r="AJ132" s="304" t="s">
        <v>60</v>
      </c>
      <c r="AK132" s="304" t="s">
        <v>60</v>
      </c>
      <c r="AL132" s="304" t="s">
        <v>60</v>
      </c>
      <c r="AM132" s="304" t="s">
        <v>60</v>
      </c>
      <c r="AN132" s="304" t="s">
        <v>60</v>
      </c>
      <c r="AO132" s="304" t="s">
        <v>59</v>
      </c>
      <c r="AP132" s="304" t="s">
        <v>59</v>
      </c>
      <c r="AQ132" s="304" t="s">
        <v>59</v>
      </c>
      <c r="AR132" s="304" t="s">
        <v>60</v>
      </c>
      <c r="AS132" s="304" t="s">
        <v>59</v>
      </c>
      <c r="AT132" s="304" t="s">
        <v>59</v>
      </c>
      <c r="AU132" s="304" t="s">
        <v>60</v>
      </c>
      <c r="AV132" s="304" t="s">
        <v>60</v>
      </c>
      <c r="AW132" s="304" t="s">
        <v>59</v>
      </c>
      <c r="AX132" s="304" t="s">
        <v>59</v>
      </c>
    </row>
    <row r="133" spans="1:100" s="71" customFormat="1" ht="12.75" hidden="1" x14ac:dyDescent="0.2">
      <c r="B133" s="54" t="s">
        <v>11</v>
      </c>
      <c r="C133" s="357"/>
      <c r="D133" s="166">
        <f t="shared" si="24"/>
        <v>0</v>
      </c>
      <c r="E133" s="283"/>
      <c r="F133" s="345"/>
      <c r="G133" s="298"/>
      <c r="H133" s="80"/>
      <c r="I133" s="80">
        <f t="shared" si="23"/>
        <v>0</v>
      </c>
      <c r="J133" s="283"/>
      <c r="K133" s="179"/>
      <c r="L133" s="179"/>
      <c r="M133" s="179"/>
      <c r="N133" s="179"/>
      <c r="O133" s="179"/>
      <c r="P133" s="179"/>
      <c r="Q133" s="179"/>
      <c r="R133" s="179"/>
      <c r="S133" s="179"/>
      <c r="T133" s="283"/>
      <c r="U133" s="364"/>
      <c r="W133" s="80">
        <f t="shared" si="10"/>
        <v>0</v>
      </c>
      <c r="AG133" s="303" t="s">
        <v>59</v>
      </c>
      <c r="AH133" s="304" t="s">
        <v>59</v>
      </c>
      <c r="AI133" s="304" t="s">
        <v>60</v>
      </c>
      <c r="AJ133" s="304" t="s">
        <v>60</v>
      </c>
      <c r="AK133" s="304" t="s">
        <v>60</v>
      </c>
      <c r="AL133" s="304" t="s">
        <v>60</v>
      </c>
      <c r="AM133" s="304" t="s">
        <v>60</v>
      </c>
      <c r="AN133" s="304" t="s">
        <v>60</v>
      </c>
      <c r="AO133" s="304" t="s">
        <v>59</v>
      </c>
      <c r="AP133" s="304" t="s">
        <v>59</v>
      </c>
      <c r="AQ133" s="304" t="s">
        <v>59</v>
      </c>
      <c r="AR133" s="304" t="s">
        <v>60</v>
      </c>
      <c r="AS133" s="304" t="s">
        <v>60</v>
      </c>
      <c r="AT133" s="304" t="s">
        <v>60</v>
      </c>
      <c r="AU133" s="304" t="s">
        <v>60</v>
      </c>
      <c r="AV133" s="304" t="s">
        <v>60</v>
      </c>
      <c r="AW133" s="304" t="s">
        <v>60</v>
      </c>
      <c r="AX133" s="304" t="s">
        <v>60</v>
      </c>
    </row>
    <row r="134" spans="1:100" s="71" customFormat="1" ht="12.75" hidden="1" x14ac:dyDescent="0.2">
      <c r="B134" s="54" t="s">
        <v>259</v>
      </c>
      <c r="C134" s="357"/>
      <c r="D134" s="166">
        <f t="shared" si="24"/>
        <v>0</v>
      </c>
      <c r="E134" s="283"/>
      <c r="F134" s="345"/>
      <c r="G134" s="298"/>
      <c r="H134" s="80"/>
      <c r="I134" s="80">
        <f t="shared" si="23"/>
        <v>0</v>
      </c>
      <c r="J134" s="283"/>
      <c r="K134" s="179"/>
      <c r="L134" s="179"/>
      <c r="M134" s="179"/>
      <c r="N134" s="179"/>
      <c r="O134" s="179"/>
      <c r="P134" s="179"/>
      <c r="Q134" s="179"/>
      <c r="R134" s="179"/>
      <c r="S134" s="179"/>
      <c r="T134" s="283"/>
      <c r="U134" s="364"/>
      <c r="W134" s="80">
        <f t="shared" si="10"/>
        <v>0</v>
      </c>
      <c r="AG134" s="303" t="s">
        <v>59</v>
      </c>
      <c r="AH134" s="304" t="s">
        <v>59</v>
      </c>
      <c r="AI134" s="304" t="s">
        <v>60</v>
      </c>
      <c r="AJ134" s="304" t="s">
        <v>60</v>
      </c>
      <c r="AK134" s="304" t="s">
        <v>60</v>
      </c>
      <c r="AL134" s="304" t="s">
        <v>60</v>
      </c>
      <c r="AM134" s="304" t="s">
        <v>60</v>
      </c>
      <c r="AN134" s="304" t="s">
        <v>60</v>
      </c>
      <c r="AO134" s="304" t="s">
        <v>59</v>
      </c>
      <c r="AP134" s="304" t="s">
        <v>59</v>
      </c>
      <c r="AQ134" s="304" t="s">
        <v>59</v>
      </c>
      <c r="AR134" s="304" t="s">
        <v>60</v>
      </c>
      <c r="AS134" s="304" t="s">
        <v>60</v>
      </c>
      <c r="AT134" s="304" t="s">
        <v>59</v>
      </c>
      <c r="AU134" s="304" t="s">
        <v>60</v>
      </c>
      <c r="AV134" s="304" t="s">
        <v>60</v>
      </c>
      <c r="AW134" s="304" t="s">
        <v>59</v>
      </c>
      <c r="AX134" s="304" t="s">
        <v>59</v>
      </c>
    </row>
    <row r="135" spans="1:100" s="71" customFormat="1" ht="12.75" hidden="1" x14ac:dyDescent="0.2">
      <c r="B135" s="55" t="s">
        <v>260</v>
      </c>
      <c r="C135" s="357"/>
      <c r="D135" s="166">
        <f t="shared" si="24"/>
        <v>0</v>
      </c>
      <c r="E135" s="283"/>
      <c r="F135" s="345"/>
      <c r="G135" s="298"/>
      <c r="H135" s="80"/>
      <c r="I135" s="80">
        <f t="shared" si="23"/>
        <v>0</v>
      </c>
      <c r="J135" s="283"/>
      <c r="K135" s="179"/>
      <c r="L135" s="179"/>
      <c r="M135" s="179"/>
      <c r="N135" s="179"/>
      <c r="O135" s="179"/>
      <c r="P135" s="179"/>
      <c r="Q135" s="179"/>
      <c r="R135" s="179"/>
      <c r="S135" s="179"/>
      <c r="T135" s="283"/>
      <c r="U135" s="364"/>
      <c r="W135" s="80">
        <f t="shared" si="10"/>
        <v>0</v>
      </c>
      <c r="AG135" s="303" t="s">
        <v>60</v>
      </c>
      <c r="AH135" s="304" t="s">
        <v>60</v>
      </c>
      <c r="AI135" s="304" t="s">
        <v>60</v>
      </c>
      <c r="AJ135" s="304" t="s">
        <v>59</v>
      </c>
      <c r="AK135" s="304" t="s">
        <v>60</v>
      </c>
      <c r="AL135" s="304" t="s">
        <v>60</v>
      </c>
      <c r="AM135" s="304" t="s">
        <v>60</v>
      </c>
      <c r="AN135" s="304" t="s">
        <v>60</v>
      </c>
      <c r="AO135" s="304" t="s">
        <v>60</v>
      </c>
      <c r="AP135" s="304" t="s">
        <v>59</v>
      </c>
      <c r="AQ135" s="304" t="s">
        <v>60</v>
      </c>
      <c r="AR135" s="304" t="s">
        <v>60</v>
      </c>
      <c r="AS135" s="304" t="s">
        <v>60</v>
      </c>
      <c r="AT135" s="304" t="s">
        <v>60</v>
      </c>
      <c r="AU135" s="304" t="s">
        <v>60</v>
      </c>
      <c r="AV135" s="304" t="s">
        <v>60</v>
      </c>
      <c r="AW135" s="304" t="s">
        <v>60</v>
      </c>
      <c r="AX135" s="304" t="s">
        <v>60</v>
      </c>
    </row>
    <row r="136" spans="1:100" s="71" customFormat="1" ht="13.5" hidden="1" thickBot="1" x14ac:dyDescent="0.25">
      <c r="B136" s="38" t="s">
        <v>49</v>
      </c>
      <c r="C136" s="366"/>
      <c r="D136" s="170">
        <f t="shared" si="24"/>
        <v>0</v>
      </c>
      <c r="E136" s="283"/>
      <c r="F136" s="349"/>
      <c r="G136" s="298"/>
      <c r="H136" s="294"/>
      <c r="I136" s="294">
        <f>F136</f>
        <v>0</v>
      </c>
      <c r="J136" s="283"/>
      <c r="K136" s="179"/>
      <c r="L136" s="179"/>
      <c r="M136" s="179"/>
      <c r="N136" s="179"/>
      <c r="O136" s="179"/>
      <c r="P136" s="372"/>
      <c r="Q136" s="168">
        <f>IFERROR(P136/$AC$1,0)</f>
        <v>0</v>
      </c>
      <c r="R136" s="179"/>
      <c r="S136" s="373"/>
      <c r="T136" s="283"/>
      <c r="U136" s="367"/>
      <c r="W136" s="294">
        <f t="shared" si="10"/>
        <v>0</v>
      </c>
      <c r="AG136" s="303" t="s">
        <v>59</v>
      </c>
      <c r="AH136" s="304" t="s">
        <v>59</v>
      </c>
      <c r="AI136" s="304" t="s">
        <v>60</v>
      </c>
      <c r="AJ136" s="304" t="s">
        <v>60</v>
      </c>
      <c r="AK136" s="304" t="s">
        <v>60</v>
      </c>
      <c r="AL136" s="304" t="s">
        <v>60</v>
      </c>
      <c r="AM136" s="304" t="s">
        <v>60</v>
      </c>
      <c r="AN136" s="304" t="s">
        <v>60</v>
      </c>
      <c r="AO136" s="304" t="s">
        <v>59</v>
      </c>
      <c r="AP136" s="304" t="s">
        <v>59</v>
      </c>
      <c r="AQ136" s="304" t="s">
        <v>59</v>
      </c>
      <c r="AR136" s="304" t="s">
        <v>60</v>
      </c>
      <c r="AS136" s="304" t="s">
        <v>59</v>
      </c>
      <c r="AT136" s="304" t="s">
        <v>59</v>
      </c>
      <c r="AU136" s="304" t="s">
        <v>60</v>
      </c>
      <c r="AV136" s="304" t="s">
        <v>60</v>
      </c>
      <c r="AW136" s="304" t="s">
        <v>59</v>
      </c>
      <c r="AX136" s="304" t="s">
        <v>59</v>
      </c>
    </row>
    <row r="137" spans="1:100" x14ac:dyDescent="0.25">
      <c r="A137" s="6"/>
      <c r="B137" s="7"/>
      <c r="C137" s="171"/>
      <c r="D137" s="172"/>
      <c r="F137" s="7"/>
      <c r="H137" s="7"/>
      <c r="I137" s="7"/>
      <c r="P137" s="118"/>
      <c r="Q137" s="118"/>
      <c r="R137" s="118"/>
      <c r="S137" s="118"/>
      <c r="U137" s="7"/>
      <c r="V137" s="6"/>
      <c r="W137" s="7"/>
      <c r="X137" s="6"/>
      <c r="Y137" s="6"/>
      <c r="Z137" s="6"/>
      <c r="AA137" s="118"/>
      <c r="AB137" s="118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81"/>
      <c r="D138" s="182"/>
      <c r="F138" s="6"/>
      <c r="H138" s="6"/>
      <c r="I138" s="6"/>
      <c r="P138" s="118"/>
      <c r="Q138" s="118"/>
      <c r="R138" s="118"/>
      <c r="S138" s="118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81"/>
      <c r="D139" s="182"/>
      <c r="F139" s="6"/>
      <c r="H139" s="6"/>
      <c r="I139" s="6"/>
      <c r="P139" s="118"/>
      <c r="Q139" s="118"/>
      <c r="R139" s="118"/>
      <c r="S139" s="118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81"/>
      <c r="D140" s="182"/>
      <c r="F140" s="6"/>
      <c r="H140" s="6"/>
      <c r="I140" s="6"/>
      <c r="P140" s="118"/>
      <c r="Q140" s="118"/>
      <c r="R140" s="118"/>
      <c r="S140" s="118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81"/>
      <c r="D141" s="182"/>
      <c r="F141" s="6"/>
      <c r="H141" s="6"/>
      <c r="I141" s="6"/>
      <c r="P141" s="118"/>
      <c r="Q141" s="118"/>
      <c r="R141" s="118"/>
      <c r="S141" s="118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81"/>
      <c r="D142" s="182"/>
      <c r="F142" s="6"/>
      <c r="H142" s="6"/>
      <c r="I142" s="6"/>
      <c r="P142" s="118"/>
      <c r="Q142" s="118"/>
      <c r="R142" s="118"/>
      <c r="S142" s="118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81"/>
      <c r="D143" s="182"/>
      <c r="F143" s="6"/>
      <c r="H143" s="6"/>
      <c r="I143" s="6"/>
      <c r="P143" s="118"/>
      <c r="Q143" s="118"/>
      <c r="R143" s="118"/>
      <c r="S143" s="118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81"/>
      <c r="D144" s="182"/>
      <c r="F144" s="6"/>
      <c r="H144" s="6"/>
      <c r="I144" s="6"/>
      <c r="P144" s="118"/>
      <c r="Q144" s="118"/>
      <c r="R144" s="118"/>
      <c r="S144" s="118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81"/>
      <c r="D145" s="182"/>
      <c r="F145" s="6"/>
      <c r="H145" s="6"/>
      <c r="I145" s="6"/>
      <c r="P145" s="118"/>
      <c r="Q145" s="118"/>
      <c r="R145" s="118"/>
      <c r="S145" s="118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81"/>
      <c r="D146" s="182"/>
      <c r="F146" s="6"/>
      <c r="H146" s="6"/>
      <c r="I146" s="6"/>
      <c r="P146" s="118"/>
      <c r="Q146" s="118"/>
      <c r="R146" s="118"/>
      <c r="S146" s="118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81"/>
      <c r="D147" s="182"/>
      <c r="F147" s="6"/>
      <c r="H147" s="6"/>
      <c r="I147" s="6"/>
      <c r="P147" s="118"/>
      <c r="Q147" s="118"/>
      <c r="R147" s="118"/>
      <c r="S147" s="118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81"/>
      <c r="D148" s="182"/>
      <c r="F148" s="6"/>
      <c r="H148" s="6"/>
      <c r="I148" s="6"/>
      <c r="P148" s="118"/>
      <c r="Q148" s="118"/>
      <c r="R148" s="118"/>
      <c r="S148" s="118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81"/>
      <c r="D149" s="182"/>
      <c r="F149" s="6"/>
      <c r="H149" s="6"/>
      <c r="I149" s="6"/>
      <c r="P149" s="118"/>
      <c r="Q149" s="118"/>
      <c r="R149" s="118"/>
      <c r="S149" s="118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81"/>
      <c r="D150" s="182"/>
      <c r="F150" s="6"/>
      <c r="H150" s="6"/>
      <c r="I150" s="6"/>
      <c r="P150" s="118"/>
      <c r="Q150" s="118"/>
      <c r="R150" s="118"/>
      <c r="S150" s="118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81"/>
      <c r="D151" s="182"/>
      <c r="F151" s="6"/>
      <c r="H151" s="6"/>
      <c r="I151" s="6"/>
      <c r="P151" s="118"/>
      <c r="Q151" s="118"/>
      <c r="R151" s="118"/>
      <c r="S151" s="118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81"/>
      <c r="D152" s="182"/>
      <c r="F152" s="6"/>
      <c r="H152" s="6"/>
      <c r="I152" s="6"/>
      <c r="P152" s="118"/>
      <c r="Q152" s="118"/>
      <c r="R152" s="118"/>
      <c r="S152" s="118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81"/>
      <c r="D153" s="182"/>
      <c r="F153" s="6"/>
      <c r="H153" s="6"/>
      <c r="I153" s="6"/>
      <c r="P153" s="118"/>
      <c r="Q153" s="118"/>
      <c r="R153" s="118"/>
      <c r="S153" s="118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81"/>
      <c r="D154" s="182"/>
      <c r="F154" s="6"/>
      <c r="H154" s="6"/>
      <c r="I154" s="6"/>
      <c r="P154" s="118"/>
      <c r="Q154" s="118"/>
      <c r="R154" s="118"/>
      <c r="S154" s="118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81"/>
      <c r="D155" s="182"/>
      <c r="F155" s="6"/>
      <c r="H155" s="6"/>
      <c r="I155" s="6"/>
      <c r="P155" s="118"/>
      <c r="Q155" s="118"/>
      <c r="R155" s="118"/>
      <c r="S155" s="118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81"/>
      <c r="D156" s="182"/>
      <c r="F156" s="6"/>
      <c r="H156" s="6"/>
      <c r="I156" s="6"/>
      <c r="P156" s="118"/>
      <c r="Q156" s="118"/>
      <c r="R156" s="118"/>
      <c r="S156" s="118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81"/>
      <c r="D157" s="182"/>
      <c r="F157" s="6"/>
      <c r="H157" s="6"/>
      <c r="I157" s="6"/>
      <c r="P157" s="118"/>
      <c r="Q157" s="118"/>
      <c r="R157" s="118"/>
      <c r="S157" s="118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81"/>
      <c r="D158" s="182"/>
      <c r="F158" s="6"/>
      <c r="H158" s="6"/>
      <c r="I158" s="6"/>
      <c r="P158" s="118"/>
      <c r="Q158" s="118"/>
      <c r="R158" s="118"/>
      <c r="S158" s="118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81"/>
      <c r="D159" s="182"/>
      <c r="F159" s="6"/>
      <c r="H159" s="6"/>
      <c r="I159" s="6"/>
      <c r="P159" s="118"/>
      <c r="Q159" s="118"/>
      <c r="R159" s="118"/>
      <c r="S159" s="118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81"/>
      <c r="D160" s="182"/>
      <c r="F160" s="6"/>
      <c r="H160" s="6"/>
      <c r="I160" s="6"/>
      <c r="P160" s="118"/>
      <c r="Q160" s="118"/>
      <c r="R160" s="118"/>
      <c r="S160" s="118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81"/>
      <c r="D161" s="182"/>
      <c r="F161" s="6"/>
      <c r="H161" s="6"/>
      <c r="I161" s="6"/>
      <c r="P161" s="118"/>
      <c r="Q161" s="118"/>
      <c r="R161" s="118"/>
      <c r="S161" s="118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81"/>
      <c r="D162" s="182"/>
      <c r="F162" s="6"/>
      <c r="H162" s="6"/>
      <c r="I162" s="6"/>
      <c r="P162" s="118"/>
      <c r="Q162" s="118"/>
      <c r="R162" s="118"/>
      <c r="S162" s="118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81"/>
      <c r="D163" s="182"/>
      <c r="F163" s="6"/>
      <c r="H163" s="6"/>
      <c r="I163" s="6"/>
      <c r="P163" s="118"/>
      <c r="Q163" s="118"/>
      <c r="R163" s="118"/>
      <c r="S163" s="118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81"/>
      <c r="D164" s="182"/>
      <c r="F164" s="6"/>
      <c r="H164" s="6"/>
      <c r="I164" s="6"/>
      <c r="P164" s="118"/>
      <c r="Q164" s="118"/>
      <c r="R164" s="118"/>
      <c r="S164" s="118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81"/>
      <c r="D165" s="182"/>
      <c r="F165" s="6"/>
      <c r="H165" s="6"/>
      <c r="I165" s="6"/>
      <c r="P165" s="118"/>
      <c r="Q165" s="118"/>
      <c r="R165" s="118"/>
      <c r="S165" s="118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81"/>
      <c r="D166" s="182"/>
      <c r="F166" s="6"/>
      <c r="H166" s="6"/>
      <c r="I166" s="6"/>
      <c r="P166" s="118"/>
      <c r="Q166" s="118"/>
      <c r="R166" s="118"/>
      <c r="S166" s="118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81"/>
      <c r="D167" s="182"/>
      <c r="F167" s="6"/>
      <c r="H167" s="6"/>
      <c r="I167" s="6"/>
      <c r="P167" s="118"/>
      <c r="Q167" s="118"/>
      <c r="R167" s="118"/>
      <c r="S167" s="118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81"/>
      <c r="D168" s="182"/>
      <c r="F168" s="6"/>
      <c r="H168" s="6"/>
      <c r="I168" s="6"/>
      <c r="P168" s="118"/>
      <c r="Q168" s="118"/>
      <c r="R168" s="118"/>
      <c r="S168" s="118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81"/>
      <c r="D169" s="182"/>
      <c r="F169" s="6"/>
      <c r="H169" s="6"/>
      <c r="I169" s="6"/>
      <c r="P169" s="118"/>
      <c r="Q169" s="118"/>
      <c r="R169" s="118"/>
      <c r="S169" s="118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81"/>
      <c r="D170" s="182"/>
      <c r="F170" s="6"/>
      <c r="H170" s="6"/>
      <c r="I170" s="6"/>
      <c r="P170" s="118"/>
      <c r="Q170" s="118"/>
      <c r="R170" s="118"/>
      <c r="S170" s="118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81"/>
      <c r="D171" s="182"/>
      <c r="F171" s="6"/>
      <c r="H171" s="6"/>
      <c r="I171" s="6"/>
      <c r="P171" s="118"/>
      <c r="Q171" s="118"/>
      <c r="R171" s="118"/>
      <c r="S171" s="118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81"/>
      <c r="D172" s="182"/>
      <c r="F172" s="6"/>
      <c r="H172" s="6"/>
      <c r="I172" s="6"/>
      <c r="P172" s="118"/>
      <c r="Q172" s="118"/>
      <c r="R172" s="118"/>
      <c r="S172" s="118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81"/>
      <c r="D173" s="182"/>
      <c r="F173" s="6"/>
      <c r="H173" s="6"/>
      <c r="I173" s="6"/>
      <c r="P173" s="118"/>
      <c r="Q173" s="118"/>
      <c r="R173" s="118"/>
      <c r="S173" s="118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81"/>
      <c r="D174" s="182"/>
      <c r="F174" s="6"/>
      <c r="H174" s="6"/>
      <c r="I174" s="6"/>
      <c r="P174" s="118"/>
      <c r="Q174" s="118"/>
      <c r="R174" s="118"/>
      <c r="S174" s="118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81"/>
      <c r="D175" s="182"/>
      <c r="F175" s="6"/>
      <c r="H175" s="6"/>
      <c r="I175" s="6"/>
      <c r="P175" s="118"/>
      <c r="Q175" s="118"/>
      <c r="R175" s="118"/>
      <c r="S175" s="118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81"/>
      <c r="D176" s="182"/>
      <c r="F176" s="6"/>
      <c r="H176" s="6"/>
      <c r="I176" s="6"/>
      <c r="P176" s="118"/>
      <c r="Q176" s="118"/>
      <c r="R176" s="118"/>
      <c r="S176" s="118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81"/>
      <c r="D177" s="182"/>
      <c r="F177" s="6"/>
      <c r="H177" s="6"/>
      <c r="I177" s="6"/>
      <c r="P177" s="118"/>
      <c r="Q177" s="118"/>
      <c r="R177" s="118"/>
      <c r="S177" s="118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81"/>
      <c r="D178" s="182"/>
      <c r="F178" s="6"/>
      <c r="H178" s="6"/>
      <c r="I178" s="6"/>
      <c r="P178" s="118"/>
      <c r="Q178" s="118"/>
      <c r="R178" s="118"/>
      <c r="S178" s="118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81"/>
      <c r="D179" s="182"/>
      <c r="F179" s="6"/>
      <c r="H179" s="6"/>
      <c r="I179" s="6"/>
      <c r="P179" s="118"/>
      <c r="Q179" s="118"/>
      <c r="R179" s="118"/>
      <c r="S179" s="118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81"/>
      <c r="D180" s="182"/>
      <c r="F180" s="6"/>
      <c r="H180" s="6"/>
      <c r="I180" s="6"/>
      <c r="P180" s="118"/>
      <c r="Q180" s="118"/>
      <c r="R180" s="118"/>
      <c r="S180" s="118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81"/>
      <c r="D181" s="182"/>
      <c r="F181" s="6"/>
      <c r="H181" s="6"/>
      <c r="I181" s="6"/>
      <c r="P181" s="118"/>
      <c r="Q181" s="118"/>
      <c r="R181" s="118"/>
      <c r="S181" s="118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81"/>
      <c r="D182" s="182"/>
      <c r="F182" s="6"/>
      <c r="H182" s="6"/>
      <c r="I182" s="6"/>
      <c r="P182" s="118"/>
      <c r="Q182" s="118"/>
      <c r="R182" s="118"/>
      <c r="S182" s="118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81"/>
      <c r="D183" s="182"/>
      <c r="F183" s="6"/>
      <c r="H183" s="6"/>
      <c r="I183" s="6"/>
      <c r="P183" s="118"/>
      <c r="Q183" s="118"/>
      <c r="R183" s="118"/>
      <c r="S183" s="118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81"/>
      <c r="D184" s="182"/>
      <c r="F184" s="6"/>
      <c r="H184" s="6"/>
      <c r="I184" s="6"/>
      <c r="P184" s="118"/>
      <c r="Q184" s="118"/>
      <c r="R184" s="118"/>
      <c r="S184" s="118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81"/>
      <c r="D185" s="182"/>
      <c r="F185" s="6"/>
      <c r="H185" s="6"/>
      <c r="I185" s="6"/>
      <c r="P185" s="118"/>
      <c r="Q185" s="118"/>
      <c r="R185" s="118"/>
      <c r="S185" s="118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81"/>
      <c r="D186" s="182"/>
      <c r="F186" s="6"/>
      <c r="H186" s="6"/>
      <c r="I186" s="6"/>
      <c r="P186" s="118"/>
      <c r="Q186" s="118"/>
      <c r="R186" s="118"/>
      <c r="S186" s="118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81"/>
      <c r="D187" s="182"/>
      <c r="F187" s="6"/>
      <c r="H187" s="6"/>
      <c r="I187" s="6"/>
      <c r="P187" s="118"/>
      <c r="Q187" s="118"/>
      <c r="R187" s="118"/>
      <c r="S187" s="118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81"/>
      <c r="D188" s="182"/>
      <c r="F188" s="6"/>
      <c r="H188" s="6"/>
      <c r="I188" s="6"/>
      <c r="P188" s="118"/>
      <c r="Q188" s="118"/>
      <c r="R188" s="118"/>
      <c r="S188" s="118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81"/>
      <c r="D189" s="182"/>
      <c r="F189" s="6"/>
      <c r="H189" s="6"/>
      <c r="I189" s="6"/>
      <c r="P189" s="118"/>
      <c r="Q189" s="118"/>
      <c r="R189" s="118"/>
      <c r="S189" s="118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81"/>
      <c r="D190" s="182"/>
      <c r="F190" s="6"/>
      <c r="H190" s="6"/>
      <c r="I190" s="6"/>
      <c r="P190" s="118"/>
      <c r="Q190" s="118"/>
      <c r="R190" s="118"/>
      <c r="S190" s="118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81"/>
      <c r="D191" s="182"/>
      <c r="F191" s="6"/>
      <c r="H191" s="6"/>
      <c r="I191" s="6"/>
      <c r="P191" s="118"/>
      <c r="Q191" s="118"/>
      <c r="R191" s="118"/>
      <c r="S191" s="118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81"/>
      <c r="D192" s="182"/>
      <c r="F192" s="6"/>
      <c r="H192" s="6"/>
      <c r="I192" s="6"/>
      <c r="P192" s="118"/>
      <c r="Q192" s="118"/>
      <c r="R192" s="118"/>
      <c r="S192" s="118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81"/>
      <c r="D193" s="182"/>
      <c r="F193" s="6"/>
      <c r="H193" s="6"/>
      <c r="I193" s="6"/>
      <c r="P193" s="118"/>
      <c r="Q193" s="118"/>
      <c r="R193" s="118"/>
      <c r="S193" s="118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81"/>
      <c r="D194" s="182"/>
      <c r="F194" s="6"/>
      <c r="H194" s="6"/>
      <c r="I194" s="6"/>
      <c r="P194" s="118"/>
      <c r="Q194" s="118"/>
      <c r="R194" s="118"/>
      <c r="S194" s="118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81"/>
      <c r="D195" s="182"/>
      <c r="F195" s="6"/>
      <c r="H195" s="6"/>
      <c r="I195" s="6"/>
      <c r="P195" s="118"/>
      <c r="Q195" s="118"/>
      <c r="R195" s="118"/>
      <c r="S195" s="118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81"/>
      <c r="D196" s="182"/>
      <c r="F196" s="6"/>
      <c r="H196" s="6"/>
      <c r="I196" s="6"/>
      <c r="P196" s="118"/>
      <c r="Q196" s="118"/>
      <c r="R196" s="118"/>
      <c r="S196" s="118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81"/>
      <c r="D197" s="182"/>
      <c r="F197" s="6"/>
      <c r="H197" s="6"/>
      <c r="I197" s="6"/>
      <c r="P197" s="118"/>
      <c r="Q197" s="118"/>
      <c r="R197" s="118"/>
      <c r="S197" s="118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81"/>
      <c r="D198" s="182"/>
      <c r="F198" s="6"/>
      <c r="H198" s="6"/>
      <c r="I198" s="6"/>
      <c r="P198" s="118"/>
      <c r="Q198" s="118"/>
      <c r="R198" s="118"/>
      <c r="S198" s="118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81"/>
      <c r="D199" s="182"/>
      <c r="F199" s="6"/>
      <c r="H199" s="6"/>
      <c r="I199" s="6"/>
      <c r="P199" s="118"/>
      <c r="Q199" s="118"/>
      <c r="R199" s="118"/>
      <c r="S199" s="118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81"/>
      <c r="D200" s="182"/>
      <c r="F200" s="6"/>
      <c r="H200" s="6"/>
      <c r="I200" s="6"/>
      <c r="P200" s="118"/>
      <c r="Q200" s="118"/>
      <c r="R200" s="118"/>
      <c r="S200" s="118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81"/>
      <c r="D201" s="182"/>
      <c r="F201" s="6"/>
      <c r="H201" s="6"/>
      <c r="I201" s="6"/>
      <c r="P201" s="118"/>
      <c r="Q201" s="118"/>
      <c r="R201" s="118"/>
      <c r="S201" s="118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81"/>
      <c r="D202" s="182"/>
      <c r="F202" s="6"/>
      <c r="H202" s="6"/>
      <c r="I202" s="6"/>
      <c r="P202" s="118"/>
      <c r="Q202" s="118"/>
      <c r="R202" s="118"/>
      <c r="S202" s="118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81"/>
      <c r="D203" s="182"/>
      <c r="F203" s="6"/>
      <c r="H203" s="6"/>
      <c r="I203" s="6"/>
      <c r="P203" s="118"/>
      <c r="Q203" s="118"/>
      <c r="R203" s="118"/>
      <c r="S203" s="118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81"/>
      <c r="D204" s="182"/>
      <c r="F204" s="6"/>
      <c r="H204" s="6"/>
      <c r="I204" s="6"/>
      <c r="P204" s="118"/>
      <c r="Q204" s="118"/>
      <c r="R204" s="118"/>
      <c r="S204" s="118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81"/>
      <c r="D205" s="182"/>
      <c r="F205" s="6"/>
      <c r="H205" s="6"/>
      <c r="I205" s="6"/>
      <c r="P205" s="118"/>
      <c r="Q205" s="118"/>
      <c r="R205" s="118"/>
      <c r="S205" s="118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81"/>
      <c r="D206" s="182"/>
      <c r="F206" s="6"/>
      <c r="H206" s="6"/>
      <c r="I206" s="6"/>
      <c r="P206" s="118"/>
      <c r="Q206" s="118"/>
      <c r="R206" s="118"/>
      <c r="S206" s="118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81"/>
      <c r="D207" s="182"/>
      <c r="F207" s="6"/>
      <c r="H207" s="6"/>
      <c r="I207" s="6"/>
      <c r="P207" s="118"/>
      <c r="Q207" s="118"/>
      <c r="R207" s="118"/>
      <c r="S207" s="118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81"/>
      <c r="D208" s="182"/>
      <c r="F208" s="6"/>
      <c r="H208" s="6"/>
      <c r="I208" s="6"/>
      <c r="P208" s="118"/>
      <c r="Q208" s="118"/>
      <c r="R208" s="118"/>
      <c r="S208" s="118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81"/>
      <c r="D209" s="182"/>
      <c r="F209" s="6"/>
      <c r="H209" s="6"/>
      <c r="I209" s="6"/>
      <c r="P209" s="118"/>
      <c r="Q209" s="118"/>
      <c r="R209" s="118"/>
      <c r="S209" s="118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81"/>
      <c r="D210" s="182"/>
      <c r="F210" s="6"/>
      <c r="H210" s="6"/>
      <c r="I210" s="6"/>
      <c r="P210" s="118"/>
      <c r="Q210" s="118"/>
      <c r="R210" s="118"/>
      <c r="S210" s="118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81"/>
      <c r="D211" s="182"/>
      <c r="F211" s="6"/>
      <c r="H211" s="6"/>
      <c r="I211" s="6"/>
      <c r="P211" s="118"/>
      <c r="Q211" s="118"/>
      <c r="R211" s="118"/>
      <c r="S211" s="118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81"/>
      <c r="D212" s="182"/>
      <c r="F212" s="6"/>
      <c r="H212" s="6"/>
      <c r="I212" s="6"/>
      <c r="P212" s="118"/>
      <c r="Q212" s="118"/>
      <c r="R212" s="118"/>
      <c r="S212" s="118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81"/>
      <c r="D213" s="182"/>
      <c r="F213" s="6"/>
      <c r="H213" s="6"/>
      <c r="I213" s="6"/>
      <c r="P213" s="118"/>
      <c r="Q213" s="118"/>
      <c r="R213" s="118"/>
      <c r="S213" s="118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81"/>
      <c r="D214" s="182"/>
      <c r="F214" s="6"/>
      <c r="H214" s="6"/>
      <c r="I214" s="6"/>
      <c r="P214" s="118"/>
      <c r="Q214" s="118"/>
      <c r="R214" s="118"/>
      <c r="S214" s="118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81"/>
      <c r="D215" s="182"/>
      <c r="F215" s="6"/>
      <c r="H215" s="6"/>
      <c r="I215" s="6"/>
      <c r="P215" s="118"/>
      <c r="Q215" s="118"/>
      <c r="R215" s="118"/>
      <c r="S215" s="118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81"/>
      <c r="D216" s="182"/>
      <c r="F216" s="6"/>
      <c r="H216" s="6"/>
      <c r="I216" s="6"/>
      <c r="P216" s="118"/>
      <c r="Q216" s="118"/>
      <c r="R216" s="118"/>
      <c r="S216" s="118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81"/>
      <c r="D217" s="182"/>
      <c r="F217" s="6"/>
      <c r="H217" s="6"/>
      <c r="I217" s="6"/>
      <c r="P217" s="118"/>
      <c r="Q217" s="118"/>
      <c r="R217" s="118"/>
      <c r="S217" s="118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81"/>
      <c r="D218" s="182"/>
      <c r="F218" s="6"/>
      <c r="H218" s="6"/>
      <c r="I218" s="6"/>
      <c r="P218" s="118"/>
      <c r="Q218" s="118"/>
      <c r="R218" s="118"/>
      <c r="S218" s="118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81"/>
      <c r="D219" s="182"/>
      <c r="F219" s="6"/>
      <c r="H219" s="6"/>
      <c r="I219" s="6"/>
      <c r="P219" s="118"/>
      <c r="Q219" s="118"/>
      <c r="R219" s="118"/>
      <c r="S219" s="118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81"/>
      <c r="D220" s="182"/>
      <c r="F220" s="6"/>
      <c r="H220" s="6"/>
      <c r="I220" s="6"/>
      <c r="P220" s="118"/>
      <c r="Q220" s="118"/>
      <c r="R220" s="118"/>
      <c r="S220" s="118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81"/>
      <c r="D221" s="182"/>
      <c r="F221" s="6"/>
      <c r="H221" s="6"/>
      <c r="I221" s="6"/>
      <c r="P221" s="118"/>
      <c r="Q221" s="118"/>
      <c r="R221" s="118"/>
      <c r="S221" s="118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81"/>
      <c r="D222" s="182"/>
      <c r="F222" s="6"/>
      <c r="H222" s="6"/>
      <c r="I222" s="6"/>
      <c r="P222" s="118"/>
      <c r="Q222" s="118"/>
      <c r="R222" s="118"/>
      <c r="S222" s="118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81"/>
      <c r="D223" s="182"/>
      <c r="F223" s="6"/>
      <c r="H223" s="6"/>
      <c r="I223" s="6"/>
      <c r="P223" s="118"/>
      <c r="Q223" s="118"/>
      <c r="R223" s="118"/>
      <c r="S223" s="118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81"/>
      <c r="D224" s="182"/>
      <c r="F224" s="6"/>
      <c r="H224" s="6"/>
      <c r="I224" s="6"/>
      <c r="P224" s="118"/>
      <c r="Q224" s="118"/>
      <c r="R224" s="118"/>
      <c r="S224" s="118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81"/>
      <c r="D225" s="182"/>
      <c r="F225" s="6"/>
      <c r="H225" s="6"/>
      <c r="I225" s="6"/>
      <c r="P225" s="118"/>
      <c r="Q225" s="118"/>
      <c r="R225" s="118"/>
      <c r="S225" s="118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81"/>
      <c r="D226" s="182"/>
      <c r="F226" s="6"/>
      <c r="H226" s="6"/>
      <c r="I226" s="6"/>
      <c r="P226" s="118"/>
      <c r="Q226" s="118"/>
      <c r="R226" s="118"/>
      <c r="S226" s="118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81"/>
      <c r="D227" s="182"/>
      <c r="F227" s="6"/>
      <c r="H227" s="6"/>
      <c r="I227" s="6"/>
      <c r="P227" s="118"/>
      <c r="Q227" s="118"/>
      <c r="R227" s="118"/>
      <c r="S227" s="118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81"/>
      <c r="D228" s="182"/>
      <c r="F228" s="6"/>
      <c r="H228" s="6"/>
      <c r="I228" s="6"/>
      <c r="P228" s="118"/>
      <c r="Q228" s="118"/>
      <c r="R228" s="118"/>
      <c r="S228" s="118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81"/>
      <c r="D229" s="182"/>
      <c r="F229" s="6"/>
      <c r="H229" s="6"/>
      <c r="I229" s="6"/>
      <c r="P229" s="118"/>
      <c r="Q229" s="118"/>
      <c r="R229" s="118"/>
      <c r="S229" s="118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81"/>
      <c r="D230" s="182"/>
      <c r="F230" s="6"/>
      <c r="H230" s="6"/>
      <c r="I230" s="6"/>
      <c r="P230" s="118"/>
      <c r="Q230" s="118"/>
      <c r="R230" s="118"/>
      <c r="S230" s="118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81"/>
      <c r="D231" s="182"/>
      <c r="F231" s="6"/>
      <c r="H231" s="6"/>
      <c r="I231" s="6"/>
      <c r="P231" s="118"/>
      <c r="Q231" s="118"/>
      <c r="R231" s="118"/>
      <c r="S231" s="118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81"/>
      <c r="D232" s="182"/>
      <c r="F232" s="6"/>
      <c r="H232" s="6"/>
      <c r="I232" s="6"/>
      <c r="P232" s="118"/>
      <c r="Q232" s="118"/>
      <c r="R232" s="118"/>
      <c r="S232" s="118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81"/>
      <c r="D233" s="182"/>
      <c r="F233" s="6"/>
      <c r="H233" s="6"/>
      <c r="I233" s="6"/>
      <c r="P233" s="118"/>
      <c r="Q233" s="118"/>
      <c r="R233" s="118"/>
      <c r="S233" s="118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81"/>
      <c r="D234" s="182"/>
      <c r="F234" s="6"/>
      <c r="H234" s="6"/>
      <c r="I234" s="6"/>
      <c r="P234" s="118"/>
      <c r="Q234" s="118"/>
      <c r="R234" s="118"/>
      <c r="S234" s="118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81"/>
      <c r="D235" s="182"/>
      <c r="F235" s="6"/>
      <c r="H235" s="6"/>
      <c r="I235" s="6"/>
      <c r="P235" s="118"/>
      <c r="Q235" s="118"/>
      <c r="R235" s="118"/>
      <c r="S235" s="118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81"/>
      <c r="D236" s="182"/>
      <c r="F236" s="6"/>
      <c r="H236" s="6"/>
      <c r="I236" s="6"/>
      <c r="P236" s="118"/>
      <c r="Q236" s="118"/>
      <c r="R236" s="118"/>
      <c r="S236" s="118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81"/>
      <c r="D237" s="182"/>
      <c r="F237" s="6"/>
      <c r="H237" s="6"/>
      <c r="I237" s="6"/>
      <c r="P237" s="118"/>
      <c r="Q237" s="118"/>
      <c r="R237" s="118"/>
      <c r="S237" s="118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81"/>
      <c r="D238" s="182"/>
      <c r="F238" s="6"/>
      <c r="H238" s="6"/>
      <c r="I238" s="6"/>
      <c r="P238" s="118"/>
      <c r="Q238" s="118"/>
      <c r="R238" s="118"/>
      <c r="S238" s="118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81"/>
      <c r="D239" s="182"/>
      <c r="F239" s="6"/>
      <c r="H239" s="6"/>
      <c r="I239" s="6"/>
      <c r="P239" s="118"/>
      <c r="Q239" s="118"/>
      <c r="R239" s="118"/>
      <c r="S239" s="118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81"/>
      <c r="D240" s="182"/>
      <c r="F240" s="6"/>
      <c r="H240" s="6"/>
      <c r="I240" s="6"/>
      <c r="P240" s="118"/>
      <c r="Q240" s="118"/>
      <c r="R240" s="118"/>
      <c r="S240" s="118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81"/>
      <c r="D241" s="182"/>
      <c r="F241" s="6"/>
      <c r="H241" s="6"/>
      <c r="I241" s="6"/>
      <c r="P241" s="118"/>
      <c r="Q241" s="118"/>
      <c r="R241" s="118"/>
      <c r="S241" s="118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81"/>
      <c r="D242" s="182"/>
      <c r="F242" s="6"/>
      <c r="H242" s="6"/>
      <c r="I242" s="6"/>
      <c r="P242" s="118"/>
      <c r="Q242" s="118"/>
      <c r="R242" s="118"/>
      <c r="S242" s="118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81"/>
      <c r="D243" s="182"/>
      <c r="F243" s="6"/>
      <c r="H243" s="6"/>
      <c r="I243" s="6"/>
      <c r="P243" s="118"/>
      <c r="Q243" s="118"/>
      <c r="R243" s="118"/>
      <c r="S243" s="118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81"/>
      <c r="D244" s="182"/>
      <c r="F244" s="6"/>
      <c r="H244" s="6"/>
      <c r="I244" s="6"/>
      <c r="P244" s="118"/>
      <c r="Q244" s="118"/>
      <c r="R244" s="118"/>
      <c r="S244" s="118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81"/>
      <c r="D245" s="182"/>
      <c r="F245" s="6"/>
      <c r="H245" s="6"/>
      <c r="I245" s="6"/>
      <c r="P245" s="118"/>
      <c r="Q245" s="118"/>
      <c r="R245" s="118"/>
      <c r="S245" s="118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81"/>
      <c r="D246" s="182"/>
      <c r="F246" s="6"/>
      <c r="H246" s="6"/>
      <c r="I246" s="6"/>
      <c r="P246" s="118"/>
      <c r="Q246" s="118"/>
      <c r="R246" s="118"/>
      <c r="S246" s="118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81"/>
      <c r="D247" s="182"/>
      <c r="F247" s="6"/>
      <c r="H247" s="6"/>
      <c r="I247" s="6"/>
      <c r="P247" s="118"/>
      <c r="Q247" s="118"/>
      <c r="R247" s="118"/>
      <c r="S247" s="118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81"/>
      <c r="D248" s="182"/>
      <c r="F248" s="6"/>
      <c r="H248" s="6"/>
      <c r="I248" s="6"/>
      <c r="P248" s="118"/>
      <c r="Q248" s="118"/>
      <c r="R248" s="118"/>
      <c r="S248" s="118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81"/>
      <c r="D249" s="182"/>
      <c r="F249" s="6"/>
      <c r="H249" s="6"/>
      <c r="I249" s="6"/>
      <c r="P249" s="118"/>
      <c r="Q249" s="118"/>
      <c r="R249" s="118"/>
      <c r="S249" s="118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81"/>
      <c r="D250" s="182"/>
      <c r="F250" s="6"/>
      <c r="H250" s="6"/>
      <c r="I250" s="6"/>
      <c r="P250" s="118"/>
      <c r="Q250" s="118"/>
      <c r="R250" s="118"/>
      <c r="S250" s="118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81"/>
      <c r="D251" s="182"/>
      <c r="F251" s="6"/>
      <c r="H251" s="6"/>
      <c r="I251" s="6"/>
      <c r="P251" s="118"/>
      <c r="Q251" s="118"/>
      <c r="R251" s="118"/>
      <c r="S251" s="118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81"/>
      <c r="D252" s="182"/>
      <c r="F252" s="6"/>
      <c r="H252" s="6"/>
      <c r="I252" s="6"/>
      <c r="P252" s="118"/>
      <c r="Q252" s="118"/>
      <c r="R252" s="118"/>
      <c r="S252" s="118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81"/>
      <c r="D253" s="182"/>
      <c r="F253" s="6"/>
      <c r="H253" s="6"/>
      <c r="I253" s="6"/>
      <c r="P253" s="118"/>
      <c r="Q253" s="118"/>
      <c r="R253" s="118"/>
      <c r="S253" s="118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81"/>
      <c r="D254" s="182"/>
      <c r="F254" s="6"/>
      <c r="H254" s="6"/>
      <c r="I254" s="6"/>
      <c r="P254" s="118"/>
      <c r="Q254" s="118"/>
      <c r="R254" s="118"/>
      <c r="S254" s="118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81"/>
      <c r="D255" s="182"/>
      <c r="F255" s="6"/>
      <c r="H255" s="6"/>
      <c r="I255" s="6"/>
      <c r="P255" s="118"/>
      <c r="Q255" s="118"/>
      <c r="R255" s="118"/>
      <c r="S255" s="118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81"/>
      <c r="D256" s="182"/>
      <c r="F256" s="6"/>
      <c r="H256" s="6"/>
      <c r="I256" s="6"/>
      <c r="P256" s="118"/>
      <c r="Q256" s="118"/>
      <c r="R256" s="118"/>
      <c r="S256" s="118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81"/>
      <c r="D257" s="182"/>
      <c r="F257" s="6"/>
      <c r="H257" s="6"/>
      <c r="I257" s="6"/>
      <c r="P257" s="118"/>
      <c r="Q257" s="118"/>
      <c r="R257" s="118"/>
      <c r="S257" s="118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81"/>
      <c r="D258" s="182"/>
      <c r="F258" s="6"/>
      <c r="H258" s="6"/>
      <c r="I258" s="6"/>
      <c r="P258" s="118"/>
      <c r="Q258" s="118"/>
      <c r="R258" s="118"/>
      <c r="S258" s="118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81"/>
      <c r="D259" s="182"/>
      <c r="F259" s="6"/>
      <c r="H259" s="6"/>
      <c r="I259" s="6"/>
      <c r="P259" s="118"/>
      <c r="Q259" s="118"/>
      <c r="R259" s="118"/>
      <c r="S259" s="118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81"/>
      <c r="D260" s="182"/>
      <c r="F260" s="6"/>
      <c r="H260" s="6"/>
      <c r="I260" s="6"/>
      <c r="P260" s="118"/>
      <c r="Q260" s="118"/>
      <c r="R260" s="118"/>
      <c r="S260" s="118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81"/>
      <c r="D261" s="182"/>
      <c r="F261" s="6"/>
      <c r="H261" s="6"/>
      <c r="I261" s="6"/>
      <c r="P261" s="118"/>
      <c r="Q261" s="118"/>
      <c r="R261" s="118"/>
      <c r="S261" s="118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81"/>
      <c r="D262" s="182"/>
      <c r="F262" s="6"/>
      <c r="H262" s="6"/>
      <c r="I262" s="6"/>
      <c r="P262" s="118"/>
      <c r="Q262" s="118"/>
      <c r="R262" s="118"/>
      <c r="S262" s="118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81"/>
      <c r="D263" s="182"/>
      <c r="F263" s="6"/>
      <c r="H263" s="6"/>
      <c r="I263" s="6"/>
      <c r="P263" s="118"/>
      <c r="Q263" s="118"/>
      <c r="R263" s="118"/>
      <c r="S263" s="118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81"/>
      <c r="D264" s="182"/>
      <c r="F264" s="6"/>
      <c r="H264" s="6"/>
      <c r="I264" s="6"/>
      <c r="P264" s="118"/>
      <c r="Q264" s="118"/>
      <c r="R264" s="118"/>
      <c r="S264" s="118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81"/>
      <c r="D265" s="182"/>
      <c r="F265" s="6"/>
      <c r="H265" s="6"/>
      <c r="I265" s="6"/>
      <c r="P265" s="118"/>
      <c r="Q265" s="118"/>
      <c r="R265" s="118"/>
      <c r="S265" s="118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81"/>
      <c r="D266" s="182"/>
      <c r="F266" s="6"/>
      <c r="H266" s="6"/>
      <c r="I266" s="6"/>
      <c r="P266" s="118"/>
      <c r="Q266" s="118"/>
      <c r="R266" s="118"/>
      <c r="S266" s="118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81"/>
      <c r="D267" s="182"/>
      <c r="F267" s="6"/>
      <c r="H267" s="6"/>
      <c r="I267" s="6"/>
      <c r="P267" s="118"/>
      <c r="Q267" s="118"/>
      <c r="R267" s="118"/>
      <c r="S267" s="118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81"/>
      <c r="D268" s="182"/>
      <c r="F268" s="6"/>
      <c r="H268" s="6"/>
      <c r="I268" s="6"/>
      <c r="P268" s="118"/>
      <c r="Q268" s="118"/>
      <c r="R268" s="118"/>
      <c r="S268" s="118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81"/>
      <c r="D269" s="182"/>
      <c r="F269" s="6"/>
      <c r="H269" s="6"/>
      <c r="I269" s="6"/>
      <c r="P269" s="118"/>
      <c r="Q269" s="118"/>
      <c r="R269" s="118"/>
      <c r="S269" s="118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81"/>
      <c r="D270" s="182"/>
      <c r="F270" s="6"/>
      <c r="H270" s="6"/>
      <c r="I270" s="6"/>
      <c r="P270" s="118"/>
      <c r="Q270" s="118"/>
      <c r="R270" s="118"/>
      <c r="S270" s="118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81"/>
      <c r="D271" s="182"/>
      <c r="F271" s="6"/>
      <c r="H271" s="6"/>
      <c r="I271" s="6"/>
      <c r="P271" s="118"/>
      <c r="Q271" s="118"/>
      <c r="R271" s="118"/>
      <c r="S271" s="118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81"/>
      <c r="D272" s="182"/>
      <c r="F272" s="6"/>
      <c r="H272" s="6"/>
      <c r="I272" s="6"/>
      <c r="P272" s="118"/>
      <c r="Q272" s="118"/>
      <c r="R272" s="118"/>
      <c r="S272" s="118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81"/>
      <c r="D273" s="182"/>
      <c r="F273" s="6"/>
      <c r="H273" s="6"/>
      <c r="I273" s="6"/>
      <c r="P273" s="118"/>
      <c r="Q273" s="118"/>
      <c r="R273" s="118"/>
      <c r="S273" s="118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81"/>
      <c r="D274" s="182"/>
      <c r="F274" s="6"/>
      <c r="H274" s="6"/>
      <c r="I274" s="6"/>
      <c r="P274" s="118"/>
      <c r="Q274" s="118"/>
      <c r="R274" s="118"/>
      <c r="S274" s="118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81"/>
      <c r="D275" s="182"/>
      <c r="F275" s="6"/>
      <c r="H275" s="6"/>
      <c r="I275" s="6"/>
      <c r="P275" s="118"/>
      <c r="Q275" s="118"/>
      <c r="R275" s="118"/>
      <c r="S275" s="118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81"/>
      <c r="D276" s="182"/>
      <c r="F276" s="6"/>
      <c r="H276" s="6"/>
      <c r="I276" s="6"/>
      <c r="P276" s="118"/>
      <c r="Q276" s="118"/>
      <c r="R276" s="118"/>
      <c r="S276" s="118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81"/>
      <c r="D277" s="182"/>
      <c r="F277" s="6"/>
      <c r="H277" s="6"/>
      <c r="I277" s="6"/>
      <c r="P277" s="118"/>
      <c r="Q277" s="118"/>
      <c r="R277" s="118"/>
      <c r="S277" s="118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81"/>
      <c r="D278" s="182"/>
      <c r="F278" s="6"/>
      <c r="H278" s="6"/>
      <c r="I278" s="6"/>
      <c r="P278" s="118"/>
      <c r="Q278" s="118"/>
      <c r="R278" s="118"/>
      <c r="S278" s="118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81"/>
      <c r="D279" s="182"/>
      <c r="F279" s="6"/>
      <c r="H279" s="6"/>
      <c r="I279" s="6"/>
      <c r="P279" s="118"/>
      <c r="Q279" s="118"/>
      <c r="R279" s="118"/>
      <c r="S279" s="118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81"/>
      <c r="D280" s="182"/>
      <c r="F280" s="6"/>
      <c r="H280" s="6"/>
      <c r="I280" s="6"/>
      <c r="P280" s="118"/>
      <c r="Q280" s="118"/>
      <c r="R280" s="118"/>
      <c r="S280" s="118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81"/>
      <c r="D281" s="182"/>
      <c r="F281" s="6"/>
      <c r="H281" s="6"/>
      <c r="I281" s="6"/>
      <c r="P281" s="118"/>
      <c r="Q281" s="118"/>
      <c r="R281" s="118"/>
      <c r="S281" s="118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81"/>
      <c r="D282" s="182"/>
      <c r="F282" s="6"/>
      <c r="H282" s="6"/>
      <c r="I282" s="6"/>
      <c r="P282" s="118"/>
      <c r="Q282" s="118"/>
      <c r="R282" s="118"/>
      <c r="S282" s="118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81"/>
      <c r="D283" s="182"/>
      <c r="F283" s="6"/>
      <c r="H283" s="6"/>
      <c r="I283" s="6"/>
      <c r="P283" s="118"/>
      <c r="Q283" s="118"/>
      <c r="R283" s="118"/>
      <c r="S283" s="118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81"/>
      <c r="D284" s="182"/>
      <c r="F284" s="6"/>
      <c r="H284" s="6"/>
      <c r="I284" s="6"/>
      <c r="P284" s="118"/>
      <c r="Q284" s="118"/>
      <c r="R284" s="118"/>
      <c r="S284" s="118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81"/>
      <c r="D285" s="182"/>
      <c r="F285" s="6"/>
      <c r="H285" s="6"/>
      <c r="I285" s="6"/>
      <c r="P285" s="118"/>
      <c r="Q285" s="118"/>
      <c r="R285" s="118"/>
      <c r="S285" s="118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81"/>
      <c r="D286" s="182"/>
      <c r="F286" s="6"/>
      <c r="H286" s="6"/>
      <c r="I286" s="6"/>
      <c r="P286" s="118"/>
      <c r="Q286" s="118"/>
      <c r="R286" s="118"/>
      <c r="S286" s="118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81"/>
      <c r="D287" s="182"/>
      <c r="F287" s="6"/>
      <c r="H287" s="6"/>
      <c r="I287" s="6"/>
      <c r="P287" s="118"/>
      <c r="Q287" s="118"/>
      <c r="R287" s="118"/>
      <c r="S287" s="118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81"/>
      <c r="D288" s="182"/>
      <c r="F288" s="6"/>
      <c r="H288" s="6"/>
      <c r="I288" s="6"/>
      <c r="P288" s="118"/>
      <c r="Q288" s="118"/>
      <c r="R288" s="118"/>
      <c r="S288" s="118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81"/>
      <c r="D289" s="182"/>
      <c r="F289" s="6"/>
      <c r="H289" s="6"/>
      <c r="I289" s="6"/>
      <c r="P289" s="118"/>
      <c r="Q289" s="118"/>
      <c r="R289" s="118"/>
      <c r="S289" s="118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81"/>
      <c r="D290" s="182"/>
      <c r="F290" s="6"/>
      <c r="H290" s="6"/>
      <c r="I290" s="6"/>
      <c r="P290" s="118"/>
      <c r="Q290" s="118"/>
      <c r="R290" s="118"/>
      <c r="S290" s="118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81"/>
      <c r="D291" s="182"/>
      <c r="F291" s="6"/>
      <c r="H291" s="6"/>
      <c r="I291" s="6"/>
      <c r="P291" s="118"/>
      <c r="Q291" s="118"/>
      <c r="R291" s="118"/>
      <c r="S291" s="118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81"/>
      <c r="D292" s="182"/>
      <c r="F292" s="6"/>
      <c r="H292" s="6"/>
      <c r="I292" s="6"/>
      <c r="P292" s="118"/>
      <c r="Q292" s="118"/>
      <c r="R292" s="118"/>
      <c r="S292" s="118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81"/>
      <c r="D293" s="182"/>
      <c r="F293" s="6"/>
      <c r="H293" s="6"/>
      <c r="I293" s="6"/>
      <c r="P293" s="118"/>
      <c r="Q293" s="118"/>
      <c r="R293" s="118"/>
      <c r="S293" s="118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81"/>
      <c r="D294" s="182"/>
      <c r="F294" s="6"/>
      <c r="H294" s="6"/>
      <c r="I294" s="6"/>
      <c r="P294" s="118"/>
      <c r="Q294" s="118"/>
      <c r="R294" s="118"/>
      <c r="S294" s="118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81"/>
      <c r="D295" s="182"/>
      <c r="F295" s="6"/>
      <c r="H295" s="6"/>
      <c r="I295" s="6"/>
      <c r="P295" s="118"/>
      <c r="Q295" s="118"/>
      <c r="R295" s="118"/>
      <c r="S295" s="118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81"/>
      <c r="D296" s="182"/>
      <c r="F296" s="6"/>
      <c r="H296" s="6"/>
      <c r="I296" s="6"/>
      <c r="P296" s="118"/>
      <c r="Q296" s="118"/>
      <c r="R296" s="118"/>
      <c r="S296" s="118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81"/>
      <c r="D297" s="182"/>
      <c r="F297" s="6"/>
      <c r="H297" s="6"/>
      <c r="I297" s="6"/>
      <c r="P297" s="118"/>
      <c r="Q297" s="118"/>
      <c r="R297" s="118"/>
      <c r="S297" s="118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81"/>
      <c r="D298" s="182"/>
      <c r="F298" s="6"/>
      <c r="H298" s="6"/>
      <c r="I298" s="6"/>
      <c r="P298" s="118"/>
      <c r="Q298" s="118"/>
      <c r="R298" s="118"/>
      <c r="S298" s="118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81"/>
      <c r="D299" s="182"/>
      <c r="F299" s="6"/>
      <c r="H299" s="6"/>
      <c r="I299" s="6"/>
      <c r="P299" s="118"/>
      <c r="Q299" s="118"/>
      <c r="R299" s="118"/>
      <c r="S299" s="118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81"/>
      <c r="D300" s="182"/>
      <c r="F300" s="6"/>
      <c r="H300" s="6"/>
      <c r="I300" s="6"/>
      <c r="P300" s="118"/>
      <c r="Q300" s="118"/>
      <c r="R300" s="118"/>
      <c r="S300" s="118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81"/>
      <c r="D301" s="182"/>
      <c r="F301" s="6"/>
      <c r="H301" s="6"/>
      <c r="I301" s="6"/>
      <c r="P301" s="118"/>
      <c r="Q301" s="118"/>
      <c r="R301" s="118"/>
      <c r="S301" s="118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81"/>
      <c r="D302" s="182"/>
      <c r="F302" s="6"/>
      <c r="H302" s="6"/>
      <c r="I302" s="6"/>
      <c r="P302" s="118"/>
      <c r="Q302" s="118"/>
      <c r="R302" s="118"/>
      <c r="S302" s="118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81"/>
      <c r="D303" s="182"/>
      <c r="F303" s="6"/>
      <c r="H303" s="6"/>
      <c r="I303" s="6"/>
      <c r="P303" s="118"/>
      <c r="Q303" s="118"/>
      <c r="R303" s="118"/>
      <c r="S303" s="118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81"/>
      <c r="D304" s="182"/>
      <c r="F304" s="6"/>
      <c r="H304" s="6"/>
      <c r="I304" s="6"/>
      <c r="P304" s="118"/>
      <c r="Q304" s="118"/>
      <c r="R304" s="118"/>
      <c r="S304" s="118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81"/>
      <c r="D305" s="182"/>
      <c r="F305" s="6"/>
      <c r="H305" s="6"/>
      <c r="I305" s="6"/>
      <c r="P305" s="118"/>
      <c r="Q305" s="118"/>
      <c r="R305" s="118"/>
      <c r="S305" s="118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81"/>
      <c r="D306" s="182"/>
      <c r="F306" s="6"/>
      <c r="H306" s="6"/>
      <c r="I306" s="6"/>
      <c r="P306" s="118"/>
      <c r="Q306" s="118"/>
      <c r="R306" s="118"/>
      <c r="S306" s="118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81"/>
      <c r="D307" s="182"/>
      <c r="F307" s="6"/>
      <c r="H307" s="6"/>
      <c r="I307" s="6"/>
      <c r="P307" s="118"/>
      <c r="Q307" s="118"/>
      <c r="R307" s="118"/>
      <c r="S307" s="118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81"/>
      <c r="D308" s="182"/>
      <c r="F308" s="6"/>
      <c r="H308" s="6"/>
      <c r="I308" s="6"/>
      <c r="P308" s="118"/>
      <c r="Q308" s="118"/>
      <c r="R308" s="118"/>
      <c r="S308" s="118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81"/>
      <c r="D309" s="182"/>
      <c r="F309" s="6"/>
      <c r="H309" s="6"/>
      <c r="I309" s="6"/>
      <c r="P309" s="118"/>
      <c r="Q309" s="118"/>
      <c r="R309" s="118"/>
      <c r="S309" s="118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81"/>
      <c r="D310" s="182"/>
      <c r="F310" s="6"/>
      <c r="H310" s="6"/>
      <c r="I310" s="6"/>
      <c r="P310" s="118"/>
      <c r="Q310" s="118"/>
      <c r="R310" s="118"/>
      <c r="S310" s="118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81"/>
      <c r="D311" s="182"/>
      <c r="F311" s="6"/>
      <c r="H311" s="6"/>
      <c r="I311" s="6"/>
      <c r="P311" s="118"/>
      <c r="Q311" s="118"/>
      <c r="R311" s="118"/>
      <c r="S311" s="118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81"/>
      <c r="D312" s="182"/>
      <c r="F312" s="6"/>
      <c r="H312" s="6"/>
      <c r="I312" s="6"/>
      <c r="P312" s="118"/>
      <c r="Q312" s="118"/>
      <c r="R312" s="118"/>
      <c r="S312" s="118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81"/>
      <c r="D313" s="182"/>
      <c r="F313" s="6"/>
      <c r="H313" s="6"/>
      <c r="I313" s="6"/>
      <c r="P313" s="118"/>
      <c r="Q313" s="118"/>
      <c r="R313" s="118"/>
      <c r="S313" s="118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81"/>
      <c r="D314" s="182"/>
      <c r="F314" s="6"/>
      <c r="H314" s="6"/>
      <c r="I314" s="6"/>
      <c r="P314" s="118"/>
      <c r="Q314" s="118"/>
      <c r="R314" s="118"/>
      <c r="S314" s="118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81"/>
      <c r="D315" s="182"/>
      <c r="F315" s="6"/>
      <c r="H315" s="6"/>
      <c r="I315" s="6"/>
      <c r="P315" s="118"/>
      <c r="Q315" s="118"/>
      <c r="R315" s="118"/>
      <c r="S315" s="118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81"/>
      <c r="D316" s="182"/>
      <c r="F316" s="6"/>
      <c r="H316" s="6"/>
      <c r="I316" s="6"/>
      <c r="P316" s="118"/>
      <c r="Q316" s="118"/>
      <c r="R316" s="118"/>
      <c r="S316" s="118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81"/>
      <c r="D317" s="182"/>
      <c r="F317" s="6"/>
      <c r="H317" s="6"/>
      <c r="I317" s="6"/>
      <c r="P317" s="118"/>
      <c r="Q317" s="118"/>
      <c r="R317" s="118"/>
      <c r="S317" s="118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81"/>
      <c r="D318" s="182"/>
      <c r="F318" s="6"/>
      <c r="H318" s="6"/>
      <c r="I318" s="6"/>
      <c r="P318" s="118"/>
      <c r="Q318" s="118"/>
      <c r="R318" s="118"/>
      <c r="S318" s="118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81"/>
      <c r="D319" s="182"/>
      <c r="F319" s="6"/>
      <c r="H319" s="6"/>
      <c r="I319" s="6"/>
      <c r="P319" s="118"/>
      <c r="Q319" s="118"/>
      <c r="R319" s="118"/>
      <c r="S319" s="118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81"/>
      <c r="D320" s="182"/>
      <c r="F320" s="6"/>
      <c r="H320" s="6"/>
      <c r="I320" s="6"/>
      <c r="P320" s="118"/>
      <c r="Q320" s="118"/>
      <c r="R320" s="118"/>
      <c r="S320" s="118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81"/>
      <c r="D321" s="182"/>
      <c r="F321" s="6"/>
      <c r="H321" s="6"/>
      <c r="I321" s="6"/>
      <c r="P321" s="118"/>
      <c r="Q321" s="118"/>
      <c r="R321" s="118"/>
      <c r="S321" s="118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81"/>
      <c r="D322" s="182"/>
      <c r="F322" s="6"/>
      <c r="H322" s="6"/>
      <c r="I322" s="6"/>
      <c r="P322" s="118"/>
      <c r="Q322" s="118"/>
      <c r="R322" s="118"/>
      <c r="S322" s="118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81"/>
      <c r="D323" s="182"/>
      <c r="F323" s="6"/>
      <c r="H323" s="6"/>
      <c r="I323" s="6"/>
      <c r="P323" s="118"/>
      <c r="Q323" s="118"/>
      <c r="R323" s="118"/>
      <c r="S323" s="118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81"/>
      <c r="D324" s="182"/>
      <c r="F324" s="6"/>
      <c r="H324" s="6"/>
      <c r="I324" s="6"/>
      <c r="P324" s="118"/>
      <c r="Q324" s="118"/>
      <c r="R324" s="118"/>
      <c r="S324" s="118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81"/>
      <c r="D325" s="182"/>
      <c r="F325" s="6"/>
      <c r="H325" s="6"/>
      <c r="I325" s="6"/>
      <c r="P325" s="118"/>
      <c r="Q325" s="118"/>
      <c r="R325" s="118"/>
      <c r="S325" s="118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81"/>
      <c r="D326" s="182"/>
      <c r="F326" s="6"/>
      <c r="H326" s="6"/>
      <c r="I326" s="6"/>
      <c r="P326" s="118"/>
      <c r="Q326" s="118"/>
      <c r="R326" s="118"/>
      <c r="S326" s="118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81"/>
      <c r="D327" s="182"/>
      <c r="F327" s="6"/>
      <c r="H327" s="6"/>
      <c r="I327" s="6"/>
      <c r="P327" s="118"/>
      <c r="Q327" s="118"/>
      <c r="R327" s="118"/>
      <c r="S327" s="118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81"/>
      <c r="D328" s="182"/>
      <c r="F328" s="6"/>
      <c r="H328" s="6"/>
      <c r="I328" s="6"/>
      <c r="P328" s="118"/>
      <c r="Q328" s="118"/>
      <c r="R328" s="118"/>
      <c r="S328" s="118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81"/>
      <c r="D329" s="182"/>
      <c r="F329" s="6"/>
      <c r="H329" s="6"/>
      <c r="I329" s="6"/>
      <c r="P329" s="118"/>
      <c r="Q329" s="118"/>
      <c r="R329" s="118"/>
      <c r="S329" s="118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81"/>
      <c r="D330" s="182"/>
      <c r="F330" s="6"/>
      <c r="H330" s="6"/>
      <c r="I330" s="6"/>
      <c r="P330" s="118"/>
      <c r="Q330" s="118"/>
      <c r="R330" s="118"/>
      <c r="S330" s="118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81"/>
      <c r="D331" s="182"/>
      <c r="F331" s="6"/>
      <c r="H331" s="6"/>
      <c r="I331" s="6"/>
      <c r="P331" s="118"/>
      <c r="Q331" s="118"/>
      <c r="R331" s="118"/>
      <c r="S331" s="118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81"/>
      <c r="D332" s="182"/>
      <c r="F332" s="6"/>
      <c r="H332" s="6"/>
      <c r="I332" s="6"/>
      <c r="P332" s="118"/>
      <c r="Q332" s="118"/>
      <c r="R332" s="118"/>
      <c r="S332" s="118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81"/>
      <c r="D333" s="182"/>
      <c r="F333" s="6"/>
      <c r="H333" s="6"/>
      <c r="I333" s="6"/>
      <c r="P333" s="118"/>
      <c r="Q333" s="118"/>
      <c r="R333" s="118"/>
      <c r="S333" s="118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81"/>
      <c r="D334" s="182"/>
      <c r="F334" s="6"/>
      <c r="H334" s="6"/>
      <c r="I334" s="6"/>
      <c r="P334" s="118"/>
      <c r="Q334" s="118"/>
      <c r="R334" s="118"/>
      <c r="S334" s="118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81"/>
      <c r="D335" s="182"/>
      <c r="F335" s="6"/>
      <c r="H335" s="6"/>
      <c r="I335" s="6"/>
      <c r="P335" s="118"/>
      <c r="Q335" s="118"/>
      <c r="R335" s="118"/>
      <c r="S335" s="118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81"/>
      <c r="D336" s="182"/>
      <c r="F336" s="6"/>
      <c r="H336" s="6"/>
      <c r="I336" s="6"/>
      <c r="P336" s="118"/>
      <c r="Q336" s="118"/>
      <c r="R336" s="118"/>
      <c r="S336" s="118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81"/>
      <c r="D337" s="182"/>
      <c r="F337" s="6"/>
      <c r="H337" s="6"/>
      <c r="I337" s="6"/>
      <c r="P337" s="118"/>
      <c r="Q337" s="118"/>
      <c r="R337" s="118"/>
      <c r="S337" s="118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81"/>
      <c r="D338" s="182"/>
      <c r="F338" s="6"/>
      <c r="H338" s="6"/>
      <c r="I338" s="6"/>
      <c r="P338" s="118"/>
      <c r="Q338" s="118"/>
      <c r="R338" s="118"/>
      <c r="S338" s="118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81"/>
      <c r="D339" s="182"/>
      <c r="F339" s="6"/>
      <c r="H339" s="6"/>
      <c r="I339" s="6"/>
      <c r="P339" s="118"/>
      <c r="Q339" s="118"/>
      <c r="R339" s="118"/>
      <c r="S339" s="118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81"/>
      <c r="D340" s="182"/>
      <c r="F340" s="6"/>
      <c r="H340" s="6"/>
      <c r="I340" s="6"/>
      <c r="P340" s="118"/>
      <c r="Q340" s="118"/>
      <c r="R340" s="118"/>
      <c r="S340" s="118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81"/>
      <c r="D341" s="182"/>
      <c r="F341" s="6"/>
      <c r="H341" s="6"/>
      <c r="I341" s="6"/>
      <c r="P341" s="118"/>
      <c r="Q341" s="118"/>
      <c r="R341" s="118"/>
      <c r="S341" s="118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81"/>
      <c r="D342" s="182"/>
      <c r="F342" s="6"/>
      <c r="H342" s="6"/>
      <c r="I342" s="6"/>
      <c r="P342" s="118"/>
      <c r="Q342" s="118"/>
      <c r="R342" s="118"/>
      <c r="S342" s="118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81"/>
      <c r="D343" s="182"/>
      <c r="F343" s="6"/>
      <c r="H343" s="6"/>
      <c r="I343" s="6"/>
      <c r="P343" s="118"/>
      <c r="Q343" s="118"/>
      <c r="R343" s="118"/>
      <c r="S343" s="118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81"/>
      <c r="D344" s="182"/>
      <c r="F344" s="6"/>
      <c r="H344" s="6"/>
      <c r="I344" s="6"/>
      <c r="P344" s="118"/>
      <c r="Q344" s="118"/>
      <c r="R344" s="118"/>
      <c r="S344" s="118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81"/>
      <c r="D345" s="182"/>
      <c r="F345" s="6"/>
      <c r="H345" s="6"/>
      <c r="I345" s="6"/>
      <c r="P345" s="118"/>
      <c r="Q345" s="118"/>
      <c r="R345" s="118"/>
      <c r="S345" s="118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81"/>
      <c r="D346" s="182"/>
      <c r="F346" s="6"/>
      <c r="H346" s="6"/>
      <c r="I346" s="6"/>
      <c r="P346" s="118"/>
      <c r="Q346" s="118"/>
      <c r="R346" s="118"/>
      <c r="S346" s="118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81"/>
      <c r="D347" s="182"/>
      <c r="F347" s="6"/>
      <c r="H347" s="6"/>
      <c r="I347" s="6"/>
      <c r="P347" s="118"/>
      <c r="Q347" s="118"/>
      <c r="R347" s="118"/>
      <c r="S347" s="118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81"/>
      <c r="D348" s="182"/>
      <c r="F348" s="6"/>
      <c r="H348" s="6"/>
      <c r="I348" s="6"/>
      <c r="P348" s="118"/>
      <c r="Q348" s="118"/>
      <c r="R348" s="118"/>
      <c r="S348" s="118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81"/>
      <c r="D349" s="182"/>
      <c r="F349" s="6"/>
      <c r="H349" s="6"/>
      <c r="I349" s="6"/>
      <c r="P349" s="118"/>
      <c r="Q349" s="118"/>
      <c r="R349" s="118"/>
      <c r="S349" s="118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81"/>
      <c r="D350" s="182"/>
      <c r="F350" s="6"/>
      <c r="H350" s="6"/>
      <c r="I350" s="6"/>
      <c r="P350" s="118"/>
      <c r="Q350" s="118"/>
      <c r="R350" s="118"/>
      <c r="S350" s="118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81"/>
      <c r="D351" s="182"/>
      <c r="F351" s="6"/>
      <c r="H351" s="6"/>
      <c r="I351" s="6"/>
      <c r="P351" s="118"/>
      <c r="Q351" s="118"/>
      <c r="R351" s="118"/>
      <c r="S351" s="118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81"/>
      <c r="D352" s="182"/>
      <c r="F352" s="6"/>
      <c r="H352" s="6"/>
      <c r="I352" s="6"/>
      <c r="P352" s="118"/>
      <c r="Q352" s="118"/>
      <c r="R352" s="118"/>
      <c r="S352" s="118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81"/>
      <c r="D353" s="182"/>
      <c r="F353" s="6"/>
      <c r="H353" s="6"/>
      <c r="I353" s="6"/>
      <c r="P353" s="118"/>
      <c r="Q353" s="118"/>
      <c r="R353" s="118"/>
      <c r="S353" s="118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81"/>
      <c r="D354" s="182"/>
      <c r="F354" s="6"/>
      <c r="H354" s="6"/>
      <c r="I354" s="6"/>
      <c r="P354" s="118"/>
      <c r="Q354" s="118"/>
      <c r="R354" s="118"/>
      <c r="S354" s="118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81"/>
      <c r="D355" s="182"/>
      <c r="F355" s="6"/>
      <c r="H355" s="6"/>
      <c r="I355" s="6"/>
      <c r="P355" s="118"/>
      <c r="Q355" s="118"/>
      <c r="R355" s="118"/>
      <c r="S355" s="118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81"/>
      <c r="D356" s="182"/>
      <c r="F356" s="6"/>
      <c r="H356" s="6"/>
      <c r="I356" s="6"/>
      <c r="P356" s="118"/>
      <c r="Q356" s="118"/>
      <c r="R356" s="118"/>
      <c r="S356" s="118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81"/>
      <c r="D357" s="182"/>
      <c r="F357" s="6"/>
      <c r="H357" s="6"/>
      <c r="I357" s="6"/>
      <c r="P357" s="118"/>
      <c r="Q357" s="118"/>
      <c r="R357" s="118"/>
      <c r="S357" s="118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81"/>
      <c r="D358" s="182"/>
      <c r="F358" s="6"/>
      <c r="H358" s="6"/>
      <c r="I358" s="6"/>
      <c r="P358" s="118"/>
      <c r="Q358" s="118"/>
      <c r="R358" s="118"/>
      <c r="S358" s="118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81"/>
      <c r="D359" s="182"/>
      <c r="F359" s="6"/>
      <c r="H359" s="6"/>
      <c r="I359" s="6"/>
      <c r="P359" s="118"/>
      <c r="Q359" s="118"/>
      <c r="R359" s="118"/>
      <c r="S359" s="118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81"/>
      <c r="D360" s="182"/>
      <c r="F360" s="6"/>
      <c r="H360" s="6"/>
      <c r="I360" s="6"/>
      <c r="P360" s="118"/>
      <c r="Q360" s="118"/>
      <c r="R360" s="118"/>
      <c r="S360" s="118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81"/>
      <c r="D361" s="182"/>
      <c r="F361" s="6"/>
      <c r="H361" s="6"/>
      <c r="I361" s="6"/>
      <c r="P361" s="118"/>
      <c r="Q361" s="118"/>
      <c r="R361" s="118"/>
      <c r="S361" s="118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81"/>
      <c r="D362" s="182"/>
      <c r="F362" s="6"/>
      <c r="H362" s="6"/>
      <c r="I362" s="6"/>
      <c r="P362" s="118"/>
      <c r="Q362" s="118"/>
      <c r="R362" s="118"/>
      <c r="S362" s="118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81"/>
      <c r="D363" s="182"/>
      <c r="F363" s="6"/>
      <c r="H363" s="6"/>
      <c r="I363" s="6"/>
      <c r="P363" s="118"/>
      <c r="Q363" s="118"/>
      <c r="R363" s="118"/>
      <c r="S363" s="118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81"/>
      <c r="D364" s="182"/>
      <c r="F364" s="6"/>
      <c r="H364" s="6"/>
      <c r="I364" s="6"/>
      <c r="P364" s="118"/>
      <c r="Q364" s="118"/>
      <c r="R364" s="118"/>
      <c r="S364" s="118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81"/>
      <c r="D365" s="182"/>
      <c r="F365" s="6"/>
      <c r="H365" s="6"/>
      <c r="I365" s="6"/>
      <c r="P365" s="118"/>
      <c r="Q365" s="118"/>
      <c r="R365" s="118"/>
      <c r="S365" s="118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81"/>
      <c r="D366" s="182"/>
      <c r="F366" s="6"/>
      <c r="H366" s="6"/>
      <c r="I366" s="6"/>
      <c r="P366" s="118"/>
      <c r="Q366" s="118"/>
      <c r="R366" s="118"/>
      <c r="S366" s="118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81"/>
      <c r="D367" s="182"/>
      <c r="F367" s="6"/>
      <c r="H367" s="6"/>
      <c r="I367" s="6"/>
      <c r="P367" s="118"/>
      <c r="Q367" s="118"/>
      <c r="R367" s="118"/>
      <c r="S367" s="118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81"/>
      <c r="D368" s="182"/>
      <c r="F368" s="6"/>
      <c r="H368" s="6"/>
      <c r="I368" s="6"/>
      <c r="P368" s="118"/>
      <c r="Q368" s="118"/>
      <c r="R368" s="118"/>
      <c r="S368" s="118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81"/>
      <c r="D369" s="182"/>
      <c r="F369" s="6"/>
      <c r="H369" s="6"/>
      <c r="I369" s="6"/>
      <c r="P369" s="118"/>
      <c r="Q369" s="118"/>
      <c r="R369" s="118"/>
      <c r="S369" s="118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81"/>
      <c r="D370" s="182"/>
      <c r="F370" s="6"/>
      <c r="H370" s="6"/>
      <c r="I370" s="6"/>
      <c r="P370" s="118"/>
      <c r="Q370" s="118"/>
      <c r="R370" s="118"/>
      <c r="S370" s="118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81"/>
      <c r="D371" s="182"/>
      <c r="F371" s="6"/>
      <c r="H371" s="6"/>
      <c r="I371" s="6"/>
      <c r="P371" s="118"/>
      <c r="Q371" s="118"/>
      <c r="R371" s="118"/>
      <c r="S371" s="118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81"/>
      <c r="D372" s="182"/>
      <c r="F372" s="6"/>
      <c r="H372" s="6"/>
      <c r="I372" s="6"/>
      <c r="P372" s="118"/>
      <c r="Q372" s="118"/>
      <c r="R372" s="118"/>
      <c r="S372" s="118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81"/>
      <c r="D373" s="182"/>
      <c r="F373" s="6"/>
      <c r="H373" s="6"/>
      <c r="I373" s="6"/>
      <c r="P373" s="118"/>
      <c r="Q373" s="118"/>
      <c r="R373" s="118"/>
      <c r="S373" s="118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81"/>
      <c r="D374" s="182"/>
      <c r="F374" s="6"/>
      <c r="H374" s="6"/>
      <c r="I374" s="6"/>
      <c r="P374" s="118"/>
      <c r="Q374" s="118"/>
      <c r="R374" s="118"/>
      <c r="S374" s="118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81"/>
      <c r="D375" s="182"/>
      <c r="F375" s="6"/>
      <c r="H375" s="6"/>
      <c r="I375" s="6"/>
      <c r="P375" s="118"/>
      <c r="Q375" s="118"/>
      <c r="R375" s="118"/>
      <c r="S375" s="118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81"/>
      <c r="D376" s="182"/>
      <c r="F376" s="6"/>
      <c r="H376" s="6"/>
      <c r="I376" s="6"/>
      <c r="P376" s="118"/>
      <c r="Q376" s="118"/>
      <c r="R376" s="118"/>
      <c r="S376" s="118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81"/>
      <c r="D377" s="182"/>
      <c r="F377" s="6"/>
      <c r="H377" s="6"/>
      <c r="I377" s="6"/>
      <c r="P377" s="118"/>
      <c r="Q377" s="118"/>
      <c r="R377" s="118"/>
      <c r="S377" s="118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81"/>
      <c r="D378" s="182"/>
      <c r="F378" s="6"/>
      <c r="H378" s="6"/>
      <c r="I378" s="6"/>
      <c r="P378" s="118"/>
      <c r="Q378" s="118"/>
      <c r="R378" s="118"/>
      <c r="S378" s="118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81"/>
      <c r="D379" s="182"/>
      <c r="F379" s="6"/>
      <c r="H379" s="6"/>
      <c r="I379" s="6"/>
      <c r="P379" s="118"/>
      <c r="Q379" s="118"/>
      <c r="R379" s="118"/>
      <c r="S379" s="118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81"/>
      <c r="D380" s="182"/>
      <c r="F380" s="6"/>
      <c r="H380" s="6"/>
      <c r="I380" s="6"/>
      <c r="P380" s="118"/>
      <c r="Q380" s="118"/>
      <c r="R380" s="118"/>
      <c r="S380" s="118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81"/>
      <c r="D381" s="182"/>
      <c r="F381" s="6"/>
      <c r="H381" s="6"/>
      <c r="I381" s="6"/>
      <c r="P381" s="118"/>
      <c r="Q381" s="118"/>
      <c r="R381" s="118"/>
      <c r="S381" s="118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81"/>
      <c r="D382" s="182"/>
      <c r="F382" s="6"/>
      <c r="H382" s="6"/>
      <c r="I382" s="6"/>
      <c r="P382" s="118"/>
      <c r="Q382" s="118"/>
      <c r="R382" s="118"/>
      <c r="S382" s="118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81"/>
      <c r="D383" s="182"/>
      <c r="F383" s="6"/>
      <c r="H383" s="6"/>
      <c r="I383" s="6"/>
      <c r="P383" s="118"/>
      <c r="Q383" s="118"/>
      <c r="R383" s="118"/>
      <c r="S383" s="118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81"/>
      <c r="D384" s="182"/>
      <c r="F384" s="6"/>
      <c r="H384" s="6"/>
      <c r="I384" s="6"/>
      <c r="P384" s="118"/>
      <c r="Q384" s="118"/>
      <c r="R384" s="118"/>
      <c r="S384" s="118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81"/>
      <c r="D385" s="182"/>
      <c r="F385" s="6"/>
      <c r="H385" s="6"/>
      <c r="I385" s="6"/>
      <c r="P385" s="118"/>
      <c r="Q385" s="118"/>
      <c r="R385" s="118"/>
      <c r="S385" s="118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81"/>
      <c r="D386" s="182"/>
      <c r="F386" s="6"/>
      <c r="H386" s="6"/>
      <c r="I386" s="6"/>
      <c r="P386" s="118"/>
      <c r="Q386" s="118"/>
      <c r="R386" s="118"/>
      <c r="S386" s="118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81"/>
      <c r="D387" s="182"/>
      <c r="F387" s="6"/>
      <c r="H387" s="6"/>
      <c r="I387" s="6"/>
      <c r="P387" s="118"/>
      <c r="Q387" s="118"/>
      <c r="R387" s="118"/>
      <c r="S387" s="118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81"/>
      <c r="D388" s="182"/>
      <c r="F388" s="6"/>
      <c r="H388" s="6"/>
      <c r="I388" s="6"/>
      <c r="P388" s="118"/>
      <c r="Q388" s="118"/>
      <c r="R388" s="118"/>
      <c r="S388" s="118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81"/>
      <c r="D389" s="182"/>
      <c r="F389" s="6"/>
      <c r="H389" s="6"/>
      <c r="I389" s="6"/>
      <c r="P389" s="118"/>
      <c r="Q389" s="118"/>
      <c r="R389" s="118"/>
      <c r="S389" s="118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81"/>
      <c r="D390" s="182"/>
      <c r="F390" s="6"/>
      <c r="H390" s="6"/>
      <c r="I390" s="6"/>
      <c r="P390" s="118"/>
      <c r="Q390" s="118"/>
      <c r="R390" s="118"/>
      <c r="S390" s="118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81"/>
      <c r="D391" s="182"/>
      <c r="F391" s="6"/>
      <c r="H391" s="6"/>
      <c r="I391" s="6"/>
      <c r="P391" s="118"/>
      <c r="Q391" s="118"/>
      <c r="R391" s="118"/>
      <c r="S391" s="118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81"/>
      <c r="D392" s="182"/>
      <c r="F392" s="6"/>
      <c r="H392" s="6"/>
      <c r="I392" s="6"/>
      <c r="P392" s="118"/>
      <c r="Q392" s="118"/>
      <c r="R392" s="118"/>
      <c r="S392" s="118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81"/>
      <c r="D393" s="182"/>
      <c r="F393" s="6"/>
      <c r="H393" s="6"/>
      <c r="I393" s="6"/>
      <c r="P393" s="118"/>
      <c r="Q393" s="118"/>
      <c r="R393" s="118"/>
      <c r="S393" s="118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81"/>
      <c r="D394" s="182"/>
      <c r="F394" s="6"/>
      <c r="H394" s="6"/>
      <c r="I394" s="6"/>
      <c r="P394" s="118"/>
      <c r="Q394" s="118"/>
      <c r="R394" s="118"/>
      <c r="S394" s="118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81"/>
      <c r="D395" s="182"/>
      <c r="F395" s="6"/>
      <c r="H395" s="6"/>
      <c r="I395" s="6"/>
      <c r="P395" s="118"/>
      <c r="Q395" s="118"/>
      <c r="R395" s="118"/>
      <c r="S395" s="118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81"/>
      <c r="D396" s="182"/>
      <c r="F396" s="6"/>
      <c r="H396" s="6"/>
      <c r="I396" s="6"/>
      <c r="P396" s="118"/>
      <c r="Q396" s="118"/>
      <c r="R396" s="118"/>
      <c r="S396" s="118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81"/>
      <c r="D397" s="182"/>
      <c r="F397" s="6"/>
      <c r="H397" s="6"/>
      <c r="I397" s="6"/>
      <c r="P397" s="118"/>
      <c r="Q397" s="118"/>
      <c r="R397" s="118"/>
      <c r="S397" s="118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81"/>
      <c r="D398" s="182"/>
      <c r="F398" s="6"/>
      <c r="H398" s="6"/>
      <c r="I398" s="6"/>
      <c r="P398" s="118"/>
      <c r="Q398" s="118"/>
      <c r="R398" s="118"/>
      <c r="S398" s="118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81"/>
      <c r="D399" s="182"/>
      <c r="F399" s="6"/>
      <c r="H399" s="6"/>
      <c r="I399" s="6"/>
      <c r="P399" s="118"/>
      <c r="Q399" s="118"/>
      <c r="R399" s="118"/>
      <c r="S399" s="118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81"/>
      <c r="D400" s="182"/>
      <c r="F400" s="6"/>
      <c r="H400" s="6"/>
      <c r="I400" s="6"/>
      <c r="P400" s="118"/>
      <c r="Q400" s="118"/>
      <c r="R400" s="118"/>
      <c r="S400" s="118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81"/>
      <c r="D401" s="182"/>
      <c r="F401" s="6"/>
      <c r="H401" s="6"/>
      <c r="I401" s="6"/>
      <c r="P401" s="118"/>
      <c r="Q401" s="118"/>
      <c r="R401" s="118"/>
      <c r="S401" s="118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81"/>
      <c r="D402" s="182"/>
      <c r="F402" s="6"/>
      <c r="H402" s="6"/>
      <c r="I402" s="6"/>
      <c r="P402" s="118"/>
      <c r="Q402" s="118"/>
      <c r="R402" s="118"/>
      <c r="S402" s="118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81"/>
      <c r="D403" s="182"/>
      <c r="F403" s="6"/>
      <c r="H403" s="6"/>
      <c r="I403" s="6"/>
      <c r="P403" s="118"/>
      <c r="Q403" s="118"/>
      <c r="R403" s="118"/>
      <c r="S403" s="118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81"/>
      <c r="D404" s="182"/>
      <c r="F404" s="6"/>
      <c r="H404" s="6"/>
      <c r="I404" s="6"/>
      <c r="P404" s="118"/>
      <c r="Q404" s="118"/>
      <c r="R404" s="118"/>
      <c r="S404" s="118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81"/>
      <c r="D405" s="182"/>
      <c r="F405" s="6"/>
      <c r="H405" s="6"/>
      <c r="I405" s="6"/>
      <c r="P405" s="118"/>
      <c r="Q405" s="118"/>
      <c r="R405" s="118"/>
      <c r="S405" s="118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81"/>
      <c r="D406" s="182"/>
      <c r="F406" s="6"/>
      <c r="H406" s="6"/>
      <c r="I406" s="6"/>
      <c r="P406" s="118"/>
      <c r="Q406" s="118"/>
      <c r="R406" s="118"/>
      <c r="S406" s="118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81"/>
      <c r="D407" s="182"/>
      <c r="F407" s="6"/>
      <c r="H407" s="6"/>
      <c r="I407" s="6"/>
      <c r="P407" s="118"/>
      <c r="Q407" s="118"/>
      <c r="R407" s="118"/>
      <c r="S407" s="118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81"/>
      <c r="D408" s="182"/>
      <c r="F408" s="6"/>
      <c r="H408" s="6"/>
      <c r="I408" s="6"/>
      <c r="P408" s="118"/>
      <c r="Q408" s="118"/>
      <c r="R408" s="118"/>
      <c r="S408" s="118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81"/>
      <c r="D409" s="182"/>
      <c r="F409" s="6"/>
      <c r="H409" s="6"/>
      <c r="I409" s="6"/>
      <c r="P409" s="118"/>
      <c r="Q409" s="118"/>
      <c r="R409" s="118"/>
      <c r="S409" s="118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81"/>
      <c r="D410" s="182"/>
      <c r="F410" s="6"/>
      <c r="H410" s="6"/>
      <c r="I410" s="6"/>
      <c r="P410" s="118"/>
      <c r="Q410" s="118"/>
      <c r="R410" s="118"/>
      <c r="S410" s="118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81"/>
      <c r="D411" s="182"/>
      <c r="F411" s="6"/>
      <c r="H411" s="6"/>
      <c r="I411" s="6"/>
      <c r="P411" s="118"/>
      <c r="Q411" s="118"/>
      <c r="R411" s="118"/>
      <c r="S411" s="118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81"/>
      <c r="D412" s="182"/>
      <c r="F412" s="6"/>
      <c r="H412" s="6"/>
      <c r="I412" s="6"/>
      <c r="P412" s="118"/>
      <c r="Q412" s="118"/>
      <c r="R412" s="118"/>
      <c r="S412" s="118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81"/>
      <c r="D413" s="182"/>
      <c r="F413" s="6"/>
      <c r="H413" s="6"/>
      <c r="I413" s="6"/>
      <c r="P413" s="118"/>
      <c r="Q413" s="118"/>
      <c r="R413" s="118"/>
      <c r="S413" s="118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81"/>
      <c r="D414" s="182"/>
      <c r="F414" s="6"/>
      <c r="H414" s="6"/>
      <c r="I414" s="6"/>
      <c r="P414" s="118"/>
      <c r="Q414" s="118"/>
      <c r="R414" s="118"/>
      <c r="S414" s="118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81"/>
      <c r="D415" s="182"/>
      <c r="F415" s="6"/>
      <c r="H415" s="6"/>
      <c r="I415" s="6"/>
      <c r="P415" s="118"/>
      <c r="Q415" s="118"/>
      <c r="R415" s="118"/>
      <c r="S415" s="118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81"/>
      <c r="D416" s="182"/>
      <c r="F416" s="6"/>
      <c r="H416" s="6"/>
      <c r="I416" s="6"/>
      <c r="P416" s="118"/>
      <c r="Q416" s="118"/>
      <c r="R416" s="118"/>
      <c r="S416" s="118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81"/>
      <c r="D417" s="182"/>
      <c r="F417" s="6"/>
      <c r="H417" s="6"/>
      <c r="I417" s="6"/>
      <c r="P417" s="118"/>
      <c r="Q417" s="118"/>
      <c r="R417" s="118"/>
      <c r="S417" s="118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81"/>
      <c r="D418" s="182"/>
      <c r="F418" s="6"/>
      <c r="H418" s="6"/>
      <c r="I418" s="6"/>
      <c r="P418" s="118"/>
      <c r="Q418" s="118"/>
      <c r="R418" s="118"/>
      <c r="S418" s="118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81"/>
      <c r="D419" s="182"/>
      <c r="F419" s="6"/>
      <c r="H419" s="6"/>
      <c r="I419" s="6"/>
      <c r="P419" s="118"/>
      <c r="Q419" s="118"/>
      <c r="R419" s="118"/>
      <c r="S419" s="118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81"/>
      <c r="D420" s="182"/>
      <c r="F420" s="6"/>
      <c r="H420" s="6"/>
      <c r="I420" s="6"/>
      <c r="P420" s="118"/>
      <c r="Q420" s="118"/>
      <c r="R420" s="118"/>
      <c r="S420" s="118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81"/>
      <c r="D421" s="182"/>
      <c r="F421" s="6"/>
      <c r="H421" s="6"/>
      <c r="I421" s="6"/>
      <c r="P421" s="118"/>
      <c r="Q421" s="118"/>
      <c r="R421" s="118"/>
      <c r="S421" s="118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81"/>
      <c r="D422" s="182"/>
      <c r="F422" s="6"/>
      <c r="H422" s="6"/>
      <c r="I422" s="6"/>
      <c r="P422" s="118"/>
      <c r="Q422" s="118"/>
      <c r="R422" s="118"/>
      <c r="S422" s="118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81"/>
      <c r="D423" s="182"/>
      <c r="F423" s="6"/>
      <c r="H423" s="6"/>
      <c r="I423" s="6"/>
      <c r="P423" s="118"/>
      <c r="Q423" s="118"/>
      <c r="R423" s="118"/>
      <c r="S423" s="118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81"/>
      <c r="D424" s="182"/>
      <c r="F424" s="6"/>
      <c r="H424" s="6"/>
      <c r="I424" s="6"/>
      <c r="P424" s="118"/>
      <c r="Q424" s="118"/>
      <c r="R424" s="118"/>
      <c r="S424" s="118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81"/>
      <c r="D425" s="182"/>
      <c r="F425" s="6"/>
      <c r="H425" s="6"/>
      <c r="I425" s="6"/>
      <c r="P425" s="118"/>
      <c r="Q425" s="118"/>
      <c r="R425" s="118"/>
      <c r="S425" s="118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81"/>
      <c r="D426" s="182"/>
      <c r="F426" s="6"/>
      <c r="H426" s="6"/>
      <c r="I426" s="6"/>
      <c r="P426" s="118"/>
      <c r="Q426" s="118"/>
      <c r="R426" s="118"/>
      <c r="S426" s="118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81"/>
      <c r="D427" s="182"/>
      <c r="F427" s="6"/>
      <c r="H427" s="6"/>
      <c r="I427" s="6"/>
      <c r="P427" s="118"/>
      <c r="Q427" s="118"/>
      <c r="R427" s="118"/>
      <c r="S427" s="118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81"/>
      <c r="D428" s="182"/>
      <c r="F428" s="6"/>
      <c r="H428" s="6"/>
      <c r="I428" s="6"/>
      <c r="P428" s="118"/>
      <c r="Q428" s="118"/>
      <c r="R428" s="118"/>
      <c r="S428" s="118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81"/>
      <c r="D429" s="182"/>
      <c r="F429" s="6"/>
      <c r="H429" s="6"/>
      <c r="I429" s="6"/>
      <c r="P429" s="118"/>
      <c r="Q429" s="118"/>
      <c r="R429" s="118"/>
      <c r="S429" s="118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81"/>
      <c r="D430" s="182"/>
      <c r="F430" s="6"/>
      <c r="H430" s="6"/>
      <c r="I430" s="6"/>
      <c r="P430" s="118"/>
      <c r="Q430" s="118"/>
      <c r="R430" s="118"/>
      <c r="S430" s="118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81"/>
      <c r="D431" s="182"/>
      <c r="F431" s="6"/>
      <c r="H431" s="6"/>
      <c r="I431" s="6"/>
      <c r="P431" s="118"/>
      <c r="Q431" s="118"/>
      <c r="R431" s="118"/>
      <c r="S431" s="118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81"/>
      <c r="D432" s="182"/>
      <c r="F432" s="6"/>
      <c r="H432" s="6"/>
      <c r="I432" s="6"/>
      <c r="P432" s="118"/>
      <c r="Q432" s="118"/>
      <c r="R432" s="118"/>
      <c r="S432" s="118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81"/>
      <c r="D433" s="182"/>
      <c r="F433" s="6"/>
      <c r="H433" s="6"/>
      <c r="I433" s="6"/>
      <c r="P433" s="118"/>
      <c r="Q433" s="118"/>
      <c r="R433" s="118"/>
      <c r="S433" s="118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81"/>
      <c r="D434" s="182"/>
      <c r="F434" s="6"/>
      <c r="H434" s="6"/>
      <c r="I434" s="6"/>
      <c r="P434" s="118"/>
      <c r="Q434" s="118"/>
      <c r="R434" s="118"/>
      <c r="S434" s="118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81"/>
      <c r="D435" s="182"/>
      <c r="F435" s="6"/>
      <c r="H435" s="6"/>
      <c r="I435" s="6"/>
      <c r="P435" s="118"/>
      <c r="Q435" s="118"/>
      <c r="R435" s="118"/>
      <c r="S435" s="118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81"/>
      <c r="D436" s="182"/>
      <c r="F436" s="6"/>
      <c r="H436" s="6"/>
      <c r="I436" s="6"/>
      <c r="P436" s="118"/>
      <c r="Q436" s="118"/>
      <c r="R436" s="118"/>
      <c r="S436" s="118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81"/>
      <c r="D437" s="182"/>
      <c r="F437" s="6"/>
      <c r="H437" s="6"/>
      <c r="I437" s="6"/>
      <c r="P437" s="118"/>
      <c r="Q437" s="118"/>
      <c r="R437" s="118"/>
      <c r="S437" s="118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81"/>
      <c r="D438" s="182"/>
      <c r="F438" s="6"/>
      <c r="H438" s="6"/>
      <c r="I438" s="6"/>
      <c r="P438" s="118"/>
      <c r="Q438" s="118"/>
      <c r="R438" s="118"/>
      <c r="S438" s="118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81"/>
      <c r="D439" s="182"/>
      <c r="F439" s="6"/>
      <c r="H439" s="6"/>
      <c r="I439" s="6"/>
      <c r="P439" s="118"/>
      <c r="Q439" s="118"/>
      <c r="R439" s="118"/>
      <c r="S439" s="118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81"/>
      <c r="D440" s="182"/>
      <c r="F440" s="6"/>
      <c r="H440" s="6"/>
      <c r="I440" s="6"/>
      <c r="P440" s="118"/>
      <c r="Q440" s="118"/>
      <c r="R440" s="118"/>
      <c r="S440" s="118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81"/>
      <c r="D441" s="182"/>
      <c r="F441" s="6"/>
      <c r="H441" s="6"/>
      <c r="I441" s="6"/>
      <c r="P441" s="118"/>
      <c r="Q441" s="118"/>
      <c r="R441" s="118"/>
      <c r="S441" s="118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81"/>
      <c r="D442" s="182"/>
      <c r="F442" s="6"/>
      <c r="H442" s="6"/>
      <c r="I442" s="6"/>
      <c r="P442" s="118"/>
      <c r="Q442" s="118"/>
      <c r="R442" s="118"/>
      <c r="S442" s="118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81"/>
      <c r="D443" s="182"/>
      <c r="F443" s="6"/>
      <c r="H443" s="6"/>
      <c r="I443" s="6"/>
      <c r="P443" s="118"/>
      <c r="Q443" s="118"/>
      <c r="R443" s="118"/>
      <c r="S443" s="118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81"/>
      <c r="D444" s="182"/>
      <c r="F444" s="6"/>
      <c r="H444" s="6"/>
      <c r="I444" s="6"/>
      <c r="P444" s="118"/>
      <c r="Q444" s="118"/>
      <c r="R444" s="118"/>
      <c r="S444" s="118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81"/>
      <c r="D445" s="182"/>
      <c r="F445" s="6"/>
      <c r="H445" s="6"/>
      <c r="I445" s="6"/>
      <c r="P445" s="118"/>
      <c r="Q445" s="118"/>
      <c r="R445" s="118"/>
      <c r="S445" s="118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81"/>
      <c r="D446" s="182"/>
      <c r="F446" s="6"/>
      <c r="H446" s="6"/>
      <c r="I446" s="6"/>
      <c r="P446" s="118"/>
      <c r="Q446" s="118"/>
      <c r="R446" s="118"/>
      <c r="S446" s="118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81"/>
      <c r="D447" s="182"/>
      <c r="F447" s="6"/>
      <c r="H447" s="6"/>
      <c r="I447" s="6"/>
      <c r="P447" s="118"/>
      <c r="Q447" s="118"/>
      <c r="R447" s="118"/>
      <c r="S447" s="118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81"/>
      <c r="D448" s="182"/>
      <c r="F448" s="6"/>
      <c r="H448" s="6"/>
      <c r="I448" s="6"/>
      <c r="P448" s="118"/>
      <c r="Q448" s="118"/>
      <c r="R448" s="118"/>
      <c r="S448" s="118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81"/>
      <c r="D449" s="182"/>
      <c r="F449" s="6"/>
      <c r="H449" s="6"/>
      <c r="I449" s="6"/>
      <c r="P449" s="118"/>
      <c r="Q449" s="118"/>
      <c r="R449" s="118"/>
      <c r="S449" s="118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81"/>
      <c r="D450" s="182"/>
      <c r="F450" s="6"/>
      <c r="H450" s="6"/>
      <c r="I450" s="6"/>
      <c r="P450" s="118"/>
      <c r="Q450" s="118"/>
      <c r="R450" s="118"/>
      <c r="S450" s="118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81"/>
      <c r="D451" s="182"/>
      <c r="F451" s="6"/>
      <c r="H451" s="6"/>
      <c r="I451" s="6"/>
      <c r="P451" s="118"/>
      <c r="Q451" s="118"/>
      <c r="R451" s="118"/>
      <c r="S451" s="118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81"/>
      <c r="D452" s="182"/>
      <c r="F452" s="6"/>
      <c r="H452" s="6"/>
      <c r="I452" s="6"/>
      <c r="P452" s="118"/>
      <c r="Q452" s="118"/>
      <c r="R452" s="118"/>
      <c r="S452" s="118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81"/>
      <c r="D453" s="182"/>
      <c r="F453" s="6"/>
      <c r="H453" s="6"/>
      <c r="I453" s="6"/>
      <c r="P453" s="118"/>
      <c r="Q453" s="118"/>
      <c r="R453" s="118"/>
      <c r="S453" s="118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81"/>
      <c r="D454" s="182"/>
      <c r="F454" s="6"/>
      <c r="H454" s="6"/>
      <c r="I454" s="6"/>
      <c r="P454" s="118"/>
      <c r="Q454" s="118"/>
      <c r="R454" s="118"/>
      <c r="S454" s="118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81"/>
      <c r="D455" s="182"/>
      <c r="F455" s="6"/>
      <c r="H455" s="6"/>
      <c r="I455" s="6"/>
      <c r="P455" s="118"/>
      <c r="Q455" s="118"/>
      <c r="R455" s="118"/>
      <c r="S455" s="118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81"/>
      <c r="D456" s="182"/>
      <c r="F456" s="6"/>
      <c r="H456" s="6"/>
      <c r="I456" s="6"/>
      <c r="P456" s="118"/>
      <c r="Q456" s="118"/>
      <c r="R456" s="118"/>
      <c r="S456" s="118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81"/>
      <c r="D457" s="182"/>
      <c r="F457" s="6"/>
      <c r="H457" s="6"/>
      <c r="I457" s="6"/>
      <c r="P457" s="118"/>
      <c r="Q457" s="118"/>
      <c r="R457" s="118"/>
      <c r="S457" s="118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81"/>
      <c r="D458" s="182"/>
      <c r="F458" s="6"/>
      <c r="H458" s="6"/>
      <c r="I458" s="6"/>
      <c r="P458" s="118"/>
      <c r="Q458" s="118"/>
      <c r="R458" s="118"/>
      <c r="S458" s="118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81"/>
      <c r="D459" s="182"/>
      <c r="F459" s="6"/>
      <c r="H459" s="6"/>
      <c r="I459" s="6"/>
      <c r="P459" s="118"/>
      <c r="Q459" s="118"/>
      <c r="R459" s="118"/>
      <c r="S459" s="118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81"/>
      <c r="D460" s="182"/>
      <c r="F460" s="6"/>
      <c r="H460" s="6"/>
      <c r="I460" s="6"/>
      <c r="P460" s="118"/>
      <c r="Q460" s="118"/>
      <c r="R460" s="118"/>
      <c r="S460" s="118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81"/>
      <c r="D461" s="182"/>
      <c r="F461" s="6"/>
      <c r="H461" s="6"/>
      <c r="I461" s="6"/>
      <c r="P461" s="118"/>
      <c r="Q461" s="118"/>
      <c r="R461" s="118"/>
      <c r="S461" s="118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81"/>
      <c r="D462" s="182"/>
      <c r="F462" s="6"/>
      <c r="H462" s="6"/>
      <c r="I462" s="6"/>
      <c r="P462" s="118"/>
      <c r="Q462" s="118"/>
      <c r="R462" s="118"/>
      <c r="S462" s="118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81"/>
      <c r="D463" s="182"/>
      <c r="F463" s="6"/>
      <c r="H463" s="6"/>
      <c r="I463" s="6"/>
      <c r="P463" s="118"/>
      <c r="Q463" s="118"/>
      <c r="R463" s="118"/>
      <c r="S463" s="118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81"/>
      <c r="D464" s="182"/>
      <c r="F464" s="6"/>
      <c r="H464" s="6"/>
      <c r="I464" s="6"/>
      <c r="P464" s="118"/>
      <c r="Q464" s="118"/>
      <c r="R464" s="118"/>
      <c r="S464" s="118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81"/>
      <c r="D465" s="182"/>
      <c r="F465" s="6"/>
      <c r="H465" s="6"/>
      <c r="I465" s="6"/>
      <c r="P465" s="118"/>
      <c r="Q465" s="118"/>
      <c r="R465" s="118"/>
      <c r="S465" s="118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81"/>
      <c r="D466" s="182"/>
      <c r="F466" s="6"/>
      <c r="H466" s="6"/>
      <c r="I466" s="6"/>
      <c r="P466" s="118"/>
      <c r="Q466" s="118"/>
      <c r="R466" s="118"/>
      <c r="S466" s="118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81"/>
      <c r="D467" s="182"/>
      <c r="F467" s="6"/>
      <c r="H467" s="6"/>
      <c r="I467" s="6"/>
      <c r="P467" s="118"/>
      <c r="Q467" s="118"/>
      <c r="R467" s="118"/>
      <c r="S467" s="118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81"/>
      <c r="D468" s="182"/>
      <c r="F468" s="6"/>
      <c r="H468" s="6"/>
      <c r="I468" s="6"/>
      <c r="P468" s="118"/>
      <c r="Q468" s="118"/>
      <c r="R468" s="118"/>
      <c r="S468" s="118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81"/>
      <c r="D469" s="182"/>
      <c r="F469" s="6"/>
      <c r="H469" s="6"/>
      <c r="I469" s="6"/>
      <c r="P469" s="118"/>
      <c r="Q469" s="118"/>
      <c r="R469" s="118"/>
      <c r="S469" s="118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81"/>
      <c r="D470" s="182"/>
      <c r="F470" s="6"/>
      <c r="H470" s="6"/>
      <c r="I470" s="6"/>
      <c r="P470" s="118"/>
      <c r="Q470" s="118"/>
      <c r="R470" s="118"/>
      <c r="S470" s="118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81"/>
      <c r="D471" s="182"/>
      <c r="F471" s="6"/>
      <c r="H471" s="6"/>
      <c r="I471" s="6"/>
      <c r="P471" s="118"/>
      <c r="Q471" s="118"/>
      <c r="R471" s="118"/>
      <c r="S471" s="118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81"/>
      <c r="D472" s="182"/>
      <c r="F472" s="6"/>
      <c r="H472" s="6"/>
      <c r="I472" s="6"/>
      <c r="P472" s="118"/>
      <c r="Q472" s="118"/>
      <c r="R472" s="118"/>
      <c r="S472" s="118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81"/>
      <c r="D473" s="182"/>
      <c r="F473" s="6"/>
      <c r="H473" s="6"/>
      <c r="I473" s="6"/>
      <c r="P473" s="118"/>
      <c r="Q473" s="118"/>
      <c r="R473" s="118"/>
      <c r="S473" s="118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81"/>
      <c r="D474" s="182"/>
      <c r="F474" s="6"/>
      <c r="H474" s="6"/>
      <c r="I474" s="6"/>
      <c r="P474" s="118"/>
      <c r="Q474" s="118"/>
      <c r="R474" s="118"/>
      <c r="S474" s="118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81"/>
      <c r="D475" s="182"/>
      <c r="F475" s="6"/>
      <c r="H475" s="6"/>
      <c r="I475" s="6"/>
      <c r="P475" s="118"/>
      <c r="Q475" s="118"/>
      <c r="R475" s="118"/>
      <c r="S475" s="118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81"/>
      <c r="D476" s="182"/>
      <c r="F476" s="6"/>
      <c r="H476" s="6"/>
      <c r="I476" s="6"/>
      <c r="P476" s="118"/>
      <c r="Q476" s="118"/>
      <c r="R476" s="118"/>
      <c r="S476" s="118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81"/>
      <c r="D477" s="182"/>
      <c r="F477" s="6"/>
      <c r="H477" s="6"/>
      <c r="I477" s="6"/>
      <c r="P477" s="118"/>
      <c r="Q477" s="118"/>
      <c r="R477" s="118"/>
      <c r="S477" s="118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81"/>
      <c r="D478" s="182"/>
      <c r="F478" s="6"/>
      <c r="H478" s="6"/>
      <c r="I478" s="6"/>
      <c r="P478" s="118"/>
      <c r="Q478" s="118"/>
      <c r="R478" s="118"/>
      <c r="S478" s="118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81"/>
      <c r="D479" s="182"/>
      <c r="F479" s="6"/>
      <c r="H479" s="6"/>
      <c r="I479" s="6"/>
      <c r="P479" s="118"/>
      <c r="Q479" s="118"/>
      <c r="R479" s="118"/>
      <c r="S479" s="118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81"/>
      <c r="D480" s="182"/>
      <c r="F480" s="6"/>
      <c r="H480" s="6"/>
      <c r="I480" s="6"/>
      <c r="P480" s="118"/>
      <c r="Q480" s="118"/>
      <c r="R480" s="118"/>
      <c r="S480" s="118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81"/>
      <c r="D481" s="182"/>
      <c r="F481" s="6"/>
      <c r="H481" s="6"/>
      <c r="I481" s="6"/>
      <c r="P481" s="118"/>
      <c r="Q481" s="118"/>
      <c r="R481" s="118"/>
      <c r="S481" s="118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81"/>
      <c r="D482" s="182"/>
      <c r="F482" s="6"/>
      <c r="H482" s="6"/>
      <c r="I482" s="6"/>
      <c r="P482" s="118"/>
      <c r="Q482" s="118"/>
      <c r="R482" s="118"/>
      <c r="S482" s="118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81"/>
      <c r="D483" s="182"/>
      <c r="F483" s="6"/>
      <c r="H483" s="6"/>
      <c r="I483" s="6"/>
      <c r="P483" s="118"/>
      <c r="Q483" s="118"/>
      <c r="R483" s="118"/>
      <c r="S483" s="118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81"/>
      <c r="D484" s="182"/>
      <c r="F484" s="6"/>
      <c r="H484" s="6"/>
      <c r="I484" s="6"/>
      <c r="P484" s="118"/>
      <c r="Q484" s="118"/>
      <c r="R484" s="118"/>
      <c r="S484" s="118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81"/>
      <c r="D485" s="182"/>
      <c r="F485" s="6"/>
      <c r="H485" s="6"/>
      <c r="I485" s="6"/>
      <c r="P485" s="118"/>
      <c r="Q485" s="118"/>
      <c r="R485" s="118"/>
      <c r="S485" s="118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81"/>
      <c r="D486" s="182"/>
      <c r="F486" s="6"/>
      <c r="H486" s="6"/>
      <c r="I486" s="6"/>
      <c r="P486" s="118"/>
      <c r="Q486" s="118"/>
      <c r="R486" s="118"/>
      <c r="S486" s="118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81"/>
      <c r="D487" s="182"/>
      <c r="F487" s="6"/>
      <c r="H487" s="6"/>
      <c r="I487" s="6"/>
      <c r="P487" s="118"/>
      <c r="Q487" s="118"/>
      <c r="R487" s="118"/>
      <c r="S487" s="118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81"/>
      <c r="D488" s="182"/>
      <c r="F488" s="6"/>
      <c r="H488" s="6"/>
      <c r="I488" s="6"/>
      <c r="P488" s="118"/>
      <c r="Q488" s="118"/>
      <c r="R488" s="118"/>
      <c r="S488" s="118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81"/>
      <c r="D489" s="182"/>
      <c r="F489" s="6"/>
      <c r="H489" s="6"/>
      <c r="I489" s="6"/>
      <c r="P489" s="118"/>
      <c r="Q489" s="118"/>
      <c r="R489" s="118"/>
      <c r="S489" s="118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81"/>
      <c r="D490" s="182"/>
      <c r="F490" s="6"/>
      <c r="H490" s="6"/>
      <c r="I490" s="6"/>
      <c r="P490" s="118"/>
      <c r="Q490" s="118"/>
      <c r="R490" s="118"/>
      <c r="S490" s="118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81"/>
      <c r="D491" s="182"/>
      <c r="F491" s="6"/>
      <c r="H491" s="6"/>
      <c r="I491" s="6"/>
      <c r="P491" s="118"/>
      <c r="Q491" s="118"/>
      <c r="R491" s="118"/>
      <c r="S491" s="118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81"/>
      <c r="D492" s="182"/>
      <c r="F492" s="6"/>
      <c r="H492" s="6"/>
      <c r="I492" s="6"/>
      <c r="P492" s="118"/>
      <c r="Q492" s="118"/>
      <c r="R492" s="118"/>
      <c r="S492" s="118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81"/>
      <c r="D493" s="182"/>
      <c r="F493" s="6"/>
      <c r="H493" s="6"/>
      <c r="I493" s="6"/>
      <c r="P493" s="118"/>
      <c r="Q493" s="118"/>
      <c r="R493" s="118"/>
      <c r="S493" s="118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81"/>
      <c r="D494" s="182"/>
      <c r="F494" s="6"/>
      <c r="H494" s="6"/>
      <c r="I494" s="6"/>
      <c r="P494" s="118"/>
      <c r="Q494" s="118"/>
      <c r="R494" s="118"/>
      <c r="S494" s="118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81"/>
      <c r="D495" s="182"/>
      <c r="F495" s="6"/>
      <c r="H495" s="6"/>
      <c r="I495" s="6"/>
      <c r="P495" s="118"/>
      <c r="Q495" s="118"/>
      <c r="R495" s="118"/>
      <c r="S495" s="118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81"/>
      <c r="D496" s="182"/>
      <c r="F496" s="6"/>
      <c r="H496" s="6"/>
      <c r="I496" s="6"/>
      <c r="P496" s="118"/>
      <c r="Q496" s="118"/>
      <c r="R496" s="118"/>
      <c r="S496" s="118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81"/>
      <c r="D497" s="182"/>
      <c r="F497" s="6"/>
      <c r="H497" s="6"/>
      <c r="I497" s="6"/>
      <c r="P497" s="118"/>
      <c r="Q497" s="118"/>
      <c r="R497" s="118"/>
      <c r="S497" s="118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81"/>
      <c r="D498" s="182"/>
      <c r="F498" s="6"/>
      <c r="H498" s="6"/>
      <c r="I498" s="6"/>
      <c r="P498" s="118"/>
      <c r="Q498" s="118"/>
      <c r="R498" s="118"/>
      <c r="S498" s="118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81"/>
      <c r="D499" s="182"/>
      <c r="F499" s="6"/>
      <c r="H499" s="6"/>
      <c r="I499" s="6"/>
      <c r="P499" s="118"/>
      <c r="Q499" s="118"/>
      <c r="R499" s="118"/>
      <c r="S499" s="118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81"/>
      <c r="D500" s="182"/>
      <c r="F500" s="6"/>
      <c r="H500" s="6"/>
      <c r="I500" s="6"/>
      <c r="P500" s="118"/>
      <c r="Q500" s="118"/>
      <c r="R500" s="118"/>
      <c r="S500" s="118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Kea/ahJn+Si40IRRYDBIaXUKuu32C8KcNTo3zgMFL9Pro4Zy5HKcZcPsL9/9VWgJxqPxFVQCbhWTmx7wbCe8OQ==" saltValue="3OMuyXnP6Eg+QHrAe5gx7g==" spinCount="100000" sheet="1" objects="1" scenarios="1"/>
  <autoFilter ref="AG19:AX136" xr:uid="{00000000-0009-0000-0000-000002000000}">
    <filterColumn colId="14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8" t="s">
        <v>93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49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19" customFormat="1" ht="12" customHeight="1" x14ac:dyDescent="0.2">
      <c r="A4" s="120"/>
      <c r="B4" s="246" t="s">
        <v>9</v>
      </c>
      <c r="C4" s="120"/>
      <c r="D4" s="478">
        <f>Deckblatt_Ex_MPT!C4</f>
        <v>0</v>
      </c>
      <c r="E4" s="479"/>
      <c r="F4" s="479"/>
      <c r="G4" s="479"/>
      <c r="H4" s="481"/>
      <c r="I4" s="121"/>
      <c r="J4" s="121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s="119" customFormat="1" ht="12" customHeight="1" x14ac:dyDescent="0.2">
      <c r="A5" s="120"/>
      <c r="B5" s="246" t="s">
        <v>175</v>
      </c>
      <c r="C5" s="120"/>
      <c r="D5" s="470">
        <f>Deckblatt_Ex_MPT!C5</f>
        <v>0</v>
      </c>
      <c r="E5" s="471"/>
      <c r="F5" s="471"/>
      <c r="G5" s="471"/>
      <c r="H5" s="473"/>
      <c r="I5" s="122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</row>
    <row r="6" spans="1:100" s="119" customFormat="1" ht="12" customHeight="1" x14ac:dyDescent="0.2">
      <c r="A6" s="120"/>
      <c r="B6" s="250" t="s">
        <v>265</v>
      </c>
      <c r="C6" s="120"/>
      <c r="D6" s="470">
        <f>Deckblatt_Ex_MPT!C6</f>
        <v>0</v>
      </c>
      <c r="E6" s="471"/>
      <c r="F6" s="471"/>
      <c r="G6" s="471"/>
      <c r="H6" s="473"/>
      <c r="I6" s="122"/>
      <c r="J6" s="120"/>
      <c r="K6" s="120" t="s">
        <v>68</v>
      </c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</row>
    <row r="7" spans="1:100" s="119" customFormat="1" ht="12" customHeight="1" x14ac:dyDescent="0.2">
      <c r="A7" s="120"/>
      <c r="B7" s="250" t="s">
        <v>69</v>
      </c>
      <c r="C7" s="120"/>
      <c r="D7" s="470">
        <f>Deckblatt_Ex_MPT!C7</f>
        <v>0</v>
      </c>
      <c r="E7" s="471"/>
      <c r="F7" s="471"/>
      <c r="G7" s="471"/>
      <c r="H7" s="473"/>
      <c r="I7" s="122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</row>
    <row r="8" spans="1:100" s="119" customFormat="1" ht="12" customHeight="1" x14ac:dyDescent="0.2">
      <c r="A8" s="120"/>
      <c r="B8" s="250" t="s">
        <v>13</v>
      </c>
      <c r="C8" s="120"/>
      <c r="D8" s="470" t="str">
        <f>Deckblatt_Ex_MPT!C8</f>
        <v>Mobile Hospiz- und Palliativteams</v>
      </c>
      <c r="E8" s="471"/>
      <c r="F8" s="471"/>
      <c r="G8" s="471"/>
      <c r="H8" s="473"/>
      <c r="I8" s="122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</row>
    <row r="9" spans="1:100" s="119" customFormat="1" ht="12" customHeight="1" x14ac:dyDescent="0.2">
      <c r="A9" s="120"/>
      <c r="B9" s="250" t="s">
        <v>37</v>
      </c>
      <c r="C9" s="120"/>
      <c r="D9" s="470">
        <f>Deckblatt_Ex_MPT!C9</f>
        <v>0</v>
      </c>
      <c r="E9" s="471"/>
      <c r="F9" s="471"/>
      <c r="G9" s="471"/>
      <c r="H9" s="473"/>
      <c r="I9" s="122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</row>
    <row r="10" spans="1:100" s="119" customFormat="1" ht="12" customHeight="1" x14ac:dyDescent="0.2">
      <c r="A10" s="120"/>
      <c r="B10" s="250" t="s">
        <v>158</v>
      </c>
      <c r="C10" s="120"/>
      <c r="D10" s="470">
        <f>Deckblatt_Ex_MPT!C10</f>
        <v>0</v>
      </c>
      <c r="E10" s="471"/>
      <c r="F10" s="471"/>
      <c r="G10" s="471"/>
      <c r="H10" s="473"/>
      <c r="I10" s="122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</row>
    <row r="11" spans="1:100" s="119" customFormat="1" ht="12" customHeight="1" x14ac:dyDescent="0.2">
      <c r="A11" s="120"/>
      <c r="B11" s="247" t="s">
        <v>182</v>
      </c>
      <c r="C11" s="120"/>
      <c r="D11" s="470">
        <f>Deckblatt_Ex_MPT!C11</f>
        <v>0</v>
      </c>
      <c r="E11" s="471"/>
      <c r="F11" s="471"/>
      <c r="G11" s="471"/>
      <c r="H11" s="473"/>
      <c r="I11" s="122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</row>
    <row r="12" spans="1:100" s="119" customFormat="1" ht="12" customHeight="1" x14ac:dyDescent="0.2">
      <c r="A12" s="120"/>
      <c r="B12" s="247" t="s">
        <v>183</v>
      </c>
      <c r="C12" s="120"/>
      <c r="D12" s="470">
        <f>Deckblatt_Ex_MPT!C12</f>
        <v>0</v>
      </c>
      <c r="E12" s="471"/>
      <c r="F12" s="471"/>
      <c r="G12" s="471"/>
      <c r="H12" s="473"/>
      <c r="I12" s="122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</row>
    <row r="13" spans="1:100" s="119" customFormat="1" ht="12" customHeight="1" thickBot="1" x14ac:dyDescent="0.25">
      <c r="A13" s="120"/>
      <c r="B13" s="250" t="s">
        <v>99</v>
      </c>
      <c r="C13" s="120"/>
      <c r="D13" s="474">
        <f>Deckblatt_Ex_MPT!C13</f>
        <v>0</v>
      </c>
      <c r="E13" s="475"/>
      <c r="F13" s="475"/>
      <c r="G13" s="475"/>
      <c r="H13" s="477"/>
      <c r="I13" s="122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</row>
    <row r="14" spans="1:100" ht="18" customHeight="1" thickBot="1" x14ac:dyDescent="0.25">
      <c r="A14" s="6"/>
      <c r="B14" s="251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76" customFormat="1" ht="30" customHeight="1" thickBot="1" x14ac:dyDescent="0.25">
      <c r="B15" s="377"/>
      <c r="C15" s="378"/>
      <c r="D15" s="379" t="s">
        <v>110</v>
      </c>
      <c r="E15" s="380"/>
      <c r="F15" s="381" t="s">
        <v>221</v>
      </c>
      <c r="G15" s="380"/>
      <c r="H15" s="382" t="s">
        <v>23</v>
      </c>
      <c r="I15" s="383"/>
      <c r="J15" s="383"/>
    </row>
    <row r="16" spans="1:100" s="101" customFormat="1" ht="18" customHeight="1" thickBot="1" x14ac:dyDescent="0.25">
      <c r="B16" s="257"/>
      <c r="C16" s="33"/>
      <c r="D16" s="258"/>
      <c r="E16" s="258"/>
      <c r="F16" s="258"/>
      <c r="G16" s="258"/>
      <c r="H16" s="97"/>
      <c r="I16" s="97"/>
      <c r="J16" s="97"/>
    </row>
    <row r="17" spans="1:100" s="101" customFormat="1" ht="18" customHeight="1" thickBot="1" x14ac:dyDescent="0.25">
      <c r="B17" s="35" t="s">
        <v>109</v>
      </c>
      <c r="C17" s="259"/>
      <c r="D17" s="44">
        <f>SUM(D19,D24)</f>
        <v>0</v>
      </c>
      <c r="E17" s="258"/>
      <c r="F17" s="258"/>
      <c r="G17" s="258"/>
      <c r="H17" s="97"/>
      <c r="I17" s="97"/>
      <c r="J17" s="97"/>
    </row>
    <row r="18" spans="1:100" s="101" customFormat="1" ht="18" customHeight="1" thickBot="1" x14ac:dyDescent="0.25">
      <c r="B18" s="257"/>
      <c r="C18" s="33"/>
      <c r="D18" s="258"/>
      <c r="E18" s="258"/>
      <c r="F18" s="258"/>
      <c r="G18" s="258"/>
      <c r="H18" s="97"/>
      <c r="I18" s="97"/>
      <c r="J18" s="97"/>
    </row>
    <row r="19" spans="1:100" s="34" customFormat="1" ht="18" customHeight="1" thickBot="1" x14ac:dyDescent="0.25">
      <c r="A19" s="101"/>
      <c r="B19" s="18" t="s">
        <v>0</v>
      </c>
      <c r="C19" s="259"/>
      <c r="D19" s="43">
        <f>SUM(D20:D22)</f>
        <v>0</v>
      </c>
      <c r="E19" s="147"/>
      <c r="F19" s="147"/>
      <c r="G19" s="147"/>
      <c r="H19" s="397" t="s">
        <v>262</v>
      </c>
      <c r="I19" s="19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s="262" customFormat="1" ht="12.75" x14ac:dyDescent="0.2">
      <c r="A20" s="152"/>
      <c r="B20" s="256" t="s">
        <v>1</v>
      </c>
      <c r="C20" s="259"/>
      <c r="D20" s="154"/>
      <c r="E20" s="147"/>
      <c r="F20" s="147"/>
      <c r="G20" s="147"/>
      <c r="H20" s="261"/>
      <c r="I20" s="99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</row>
    <row r="21" spans="1:100" s="262" customFormat="1" ht="12.75" x14ac:dyDescent="0.2">
      <c r="A21" s="152"/>
      <c r="B21" s="55" t="s">
        <v>2</v>
      </c>
      <c r="C21" s="259"/>
      <c r="D21" s="154"/>
      <c r="E21" s="147"/>
      <c r="F21" s="147"/>
      <c r="G21" s="147"/>
      <c r="H21" s="66"/>
      <c r="I21" s="99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</row>
    <row r="22" spans="1:100" s="262" customFormat="1" ht="13.5" thickBot="1" x14ac:dyDescent="0.25">
      <c r="A22" s="152"/>
      <c r="B22" s="38" t="s">
        <v>92</v>
      </c>
      <c r="C22" s="259"/>
      <c r="D22" s="263"/>
      <c r="E22" s="147"/>
      <c r="F22" s="147"/>
      <c r="G22" s="147"/>
      <c r="H22" s="220"/>
      <c r="I22" s="99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</row>
    <row r="23" spans="1:100" s="262" customFormat="1" ht="18" customHeight="1" thickBot="1" x14ac:dyDescent="0.25">
      <c r="A23" s="152"/>
      <c r="B23" s="257"/>
      <c r="C23" s="259"/>
      <c r="D23" s="264"/>
      <c r="E23" s="265"/>
      <c r="F23" s="265"/>
      <c r="G23" s="265"/>
      <c r="H23" s="98"/>
      <c r="I23" s="98"/>
      <c r="J23" s="268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</row>
    <row r="24" spans="1:100" s="34" customFormat="1" ht="18" customHeight="1" thickBot="1" x14ac:dyDescent="0.25">
      <c r="A24" s="101"/>
      <c r="B24" s="18" t="s">
        <v>83</v>
      </c>
      <c r="C24" s="259"/>
      <c r="D24" s="43">
        <f>SUM(D25:D32)</f>
        <v>0</v>
      </c>
      <c r="E24" s="147"/>
      <c r="F24" s="147"/>
      <c r="G24" s="147"/>
      <c r="H24" s="395" t="s">
        <v>262</v>
      </c>
      <c r="I24" s="19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</row>
    <row r="25" spans="1:100" s="262" customFormat="1" ht="12.75" x14ac:dyDescent="0.2">
      <c r="A25" s="152"/>
      <c r="B25" s="253" t="s">
        <v>85</v>
      </c>
      <c r="C25" s="259"/>
      <c r="D25" s="153"/>
      <c r="E25" s="147"/>
      <c r="F25" s="147"/>
      <c r="G25" s="147"/>
      <c r="H25" s="266"/>
      <c r="I25" s="99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</row>
    <row r="26" spans="1:100" s="262" customFormat="1" ht="12.75" x14ac:dyDescent="0.2">
      <c r="A26" s="152"/>
      <c r="B26" s="54" t="s">
        <v>111</v>
      </c>
      <c r="C26" s="259"/>
      <c r="D26" s="153"/>
      <c r="E26" s="147"/>
      <c r="F26" s="147"/>
      <c r="G26" s="147"/>
      <c r="H26" s="58"/>
      <c r="I26" s="99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</row>
    <row r="27" spans="1:100" s="262" customFormat="1" ht="12.75" x14ac:dyDescent="0.2">
      <c r="A27" s="152"/>
      <c r="B27" s="54" t="s">
        <v>73</v>
      </c>
      <c r="C27" s="259"/>
      <c r="D27" s="153"/>
      <c r="E27" s="147"/>
      <c r="F27" s="147"/>
      <c r="G27" s="147"/>
      <c r="H27" s="58"/>
      <c r="I27" s="99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</row>
    <row r="28" spans="1:100" s="262" customFormat="1" ht="12.75" x14ac:dyDescent="0.2">
      <c r="A28" s="152"/>
      <c r="B28" s="55" t="s">
        <v>119</v>
      </c>
      <c r="C28" s="259"/>
      <c r="D28" s="153"/>
      <c r="E28" s="147"/>
      <c r="F28" s="147"/>
      <c r="G28" s="147"/>
      <c r="H28" s="66"/>
      <c r="I28" s="99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</row>
    <row r="29" spans="1:100" s="262" customFormat="1" ht="12.75" x14ac:dyDescent="0.2">
      <c r="A29" s="152"/>
      <c r="B29" s="55" t="s">
        <v>118</v>
      </c>
      <c r="C29" s="259"/>
      <c r="D29" s="154"/>
      <c r="E29" s="147"/>
      <c r="F29" s="147"/>
      <c r="G29" s="147"/>
      <c r="H29" s="66"/>
      <c r="I29" s="99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</row>
    <row r="30" spans="1:100" s="262" customFormat="1" ht="12.75" x14ac:dyDescent="0.2">
      <c r="A30" s="152"/>
      <c r="B30" s="55" t="s">
        <v>72</v>
      </c>
      <c r="C30" s="259"/>
      <c r="D30" s="154"/>
      <c r="E30" s="147"/>
      <c r="F30" s="147"/>
      <c r="G30" s="147"/>
      <c r="H30" s="66"/>
      <c r="I30" s="99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</row>
    <row r="31" spans="1:100" s="262" customFormat="1" ht="12.75" x14ac:dyDescent="0.2">
      <c r="A31" s="152"/>
      <c r="B31" s="55" t="s">
        <v>122</v>
      </c>
      <c r="C31" s="259"/>
      <c r="D31" s="154"/>
      <c r="E31" s="147"/>
      <c r="F31" s="147"/>
      <c r="G31" s="147"/>
      <c r="H31" s="66"/>
      <c r="I31" s="99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</row>
    <row r="32" spans="1:100" s="262" customFormat="1" ht="13.5" thickBot="1" x14ac:dyDescent="0.25">
      <c r="A32" s="152"/>
      <c r="B32" s="38" t="s">
        <v>84</v>
      </c>
      <c r="C32" s="259"/>
      <c r="D32" s="263"/>
      <c r="E32" s="147"/>
      <c r="F32" s="147"/>
      <c r="G32" s="147"/>
      <c r="H32" s="220"/>
      <c r="I32" s="99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</row>
    <row r="33" spans="1:100" s="262" customFormat="1" ht="18" customHeight="1" x14ac:dyDescent="0.2">
      <c r="A33" s="152"/>
      <c r="B33" s="257"/>
      <c r="C33" s="259"/>
      <c r="D33" s="264"/>
      <c r="E33" s="267"/>
      <c r="F33" s="267"/>
      <c r="G33" s="267"/>
      <c r="H33" s="98"/>
      <c r="I33" s="98"/>
      <c r="J33" s="268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</row>
    <row r="34" spans="1:100" s="262" customFormat="1" ht="18" customHeight="1" thickBot="1" x14ac:dyDescent="0.25">
      <c r="A34" s="152"/>
      <c r="B34" s="257"/>
      <c r="C34" s="259"/>
      <c r="D34" s="264"/>
      <c r="E34" s="267"/>
      <c r="F34" s="267"/>
      <c r="G34" s="267"/>
      <c r="H34" s="98"/>
      <c r="I34" s="98"/>
      <c r="J34" s="268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</row>
    <row r="35" spans="1:100" s="262" customFormat="1" ht="18" customHeight="1" thickBot="1" x14ac:dyDescent="0.25">
      <c r="A35" s="152"/>
      <c r="B35" s="35" t="s">
        <v>21</v>
      </c>
      <c r="C35" s="259"/>
      <c r="D35" s="44">
        <f>SUM(D37,D44,D51,D59,D71,D78)</f>
        <v>0</v>
      </c>
      <c r="E35" s="41"/>
      <c r="F35" s="41"/>
      <c r="G35" s="41"/>
      <c r="H35" s="19"/>
      <c r="I35" s="19"/>
      <c r="J35" s="156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</row>
    <row r="36" spans="1:100" s="262" customFormat="1" ht="18" customHeight="1" thickBot="1" x14ac:dyDescent="0.25">
      <c r="A36" s="152"/>
      <c r="B36" s="257"/>
      <c r="C36" s="259"/>
      <c r="D36" s="264"/>
      <c r="E36" s="265"/>
      <c r="F36" s="265"/>
      <c r="G36" s="265"/>
      <c r="H36" s="100"/>
      <c r="I36" s="100"/>
      <c r="J36" s="268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</row>
    <row r="37" spans="1:100" s="262" customFormat="1" ht="18" customHeight="1" thickBot="1" x14ac:dyDescent="0.25">
      <c r="A37" s="152"/>
      <c r="B37" s="18" t="s">
        <v>96</v>
      </c>
      <c r="C37" s="268"/>
      <c r="D37" s="43">
        <f>SUM(D38:D42)</f>
        <v>0</v>
      </c>
      <c r="E37" s="30"/>
      <c r="F37" s="49">
        <f>SUM(F38:F41)</f>
        <v>0</v>
      </c>
      <c r="G37" s="30"/>
      <c r="H37" s="395" t="s">
        <v>262</v>
      </c>
      <c r="I37" s="10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</row>
    <row r="38" spans="1:100" s="262" customFormat="1" ht="12.75" x14ac:dyDescent="0.2">
      <c r="A38" s="152"/>
      <c r="B38" s="253" t="s">
        <v>112</v>
      </c>
      <c r="C38" s="268"/>
      <c r="D38" s="153"/>
      <c r="E38" s="147"/>
      <c r="F38" s="269"/>
      <c r="G38" s="147"/>
      <c r="H38" s="266"/>
      <c r="I38" s="98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</row>
    <row r="39" spans="1:100" s="262" customFormat="1" ht="12.75" x14ac:dyDescent="0.2">
      <c r="A39" s="152"/>
      <c r="B39" s="54" t="s">
        <v>33</v>
      </c>
      <c r="C39" s="268"/>
      <c r="D39" s="153"/>
      <c r="E39" s="147"/>
      <c r="F39" s="77"/>
      <c r="G39" s="147"/>
      <c r="H39" s="58"/>
      <c r="I39" s="98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</row>
    <row r="40" spans="1:100" s="262" customFormat="1" ht="12.75" x14ac:dyDescent="0.2">
      <c r="A40" s="152"/>
      <c r="B40" s="54" t="s">
        <v>3</v>
      </c>
      <c r="C40" s="268"/>
      <c r="D40" s="153"/>
      <c r="E40" s="147"/>
      <c r="F40" s="77"/>
      <c r="G40" s="147"/>
      <c r="H40" s="58"/>
      <c r="I40" s="98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</row>
    <row r="41" spans="1:100" s="262" customFormat="1" ht="13.5" thickBot="1" x14ac:dyDescent="0.25">
      <c r="A41" s="152"/>
      <c r="B41" s="55" t="s">
        <v>15</v>
      </c>
      <c r="C41" s="268"/>
      <c r="D41" s="154"/>
      <c r="E41" s="147"/>
      <c r="F41" s="78"/>
      <c r="G41" s="147"/>
      <c r="H41" s="58"/>
      <c r="I41" s="98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</row>
    <row r="42" spans="1:100" s="262" customFormat="1" ht="13.5" thickBot="1" x14ac:dyDescent="0.25">
      <c r="A42" s="152"/>
      <c r="B42" s="38" t="s">
        <v>32</v>
      </c>
      <c r="C42" s="268"/>
      <c r="D42" s="263"/>
      <c r="E42" s="147"/>
      <c r="F42" s="152"/>
      <c r="G42" s="147"/>
      <c r="H42" s="220"/>
      <c r="I42" s="98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</row>
    <row r="43" spans="1:100" s="262" customFormat="1" ht="18" customHeight="1" thickBot="1" x14ac:dyDescent="0.25">
      <c r="A43" s="152"/>
      <c r="B43" s="257"/>
      <c r="C43" s="268"/>
      <c r="D43" s="264"/>
      <c r="E43" s="265"/>
      <c r="F43" s="30"/>
      <c r="G43" s="265"/>
      <c r="H43" s="276"/>
      <c r="I43" s="276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</row>
    <row r="44" spans="1:100" s="262" customFormat="1" ht="18" customHeight="1" thickBot="1" x14ac:dyDescent="0.25">
      <c r="A44" s="152"/>
      <c r="B44" s="18" t="s">
        <v>91</v>
      </c>
      <c r="C44" s="268"/>
      <c r="D44" s="43">
        <f>SUM(D45:D49)</f>
        <v>0</v>
      </c>
      <c r="E44" s="30"/>
      <c r="F44" s="147"/>
      <c r="G44" s="30"/>
      <c r="H44" s="395" t="s">
        <v>262</v>
      </c>
      <c r="I44" s="277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</row>
    <row r="45" spans="1:100" s="262" customFormat="1" ht="12.75" x14ac:dyDescent="0.2">
      <c r="A45" s="152"/>
      <c r="B45" s="253" t="s">
        <v>26</v>
      </c>
      <c r="C45" s="268"/>
      <c r="D45" s="76"/>
      <c r="E45" s="147"/>
      <c r="F45" s="147"/>
      <c r="G45" s="147"/>
      <c r="H45" s="266"/>
      <c r="I45" s="99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</row>
    <row r="46" spans="1:100" s="262" customFormat="1" ht="12.75" x14ac:dyDescent="0.2">
      <c r="A46" s="152"/>
      <c r="B46" s="54" t="s">
        <v>4</v>
      </c>
      <c r="C46" s="268"/>
      <c r="D46" s="153"/>
      <c r="E46" s="147"/>
      <c r="F46" s="147"/>
      <c r="G46" s="147"/>
      <c r="H46" s="58"/>
      <c r="I46" s="99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</row>
    <row r="47" spans="1:100" s="262" customFormat="1" ht="12.75" x14ac:dyDescent="0.2">
      <c r="A47" s="152"/>
      <c r="B47" s="54" t="s">
        <v>106</v>
      </c>
      <c r="C47" s="268"/>
      <c r="D47" s="153"/>
      <c r="E47" s="147"/>
      <c r="F47" s="147"/>
      <c r="G47" s="147"/>
      <c r="H47" s="58"/>
      <c r="I47" s="99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</row>
    <row r="48" spans="1:100" s="262" customFormat="1" ht="12.75" x14ac:dyDescent="0.2">
      <c r="A48" s="152"/>
      <c r="B48" s="54" t="s">
        <v>54</v>
      </c>
      <c r="C48" s="268"/>
      <c r="D48" s="153"/>
      <c r="E48" s="147"/>
      <c r="F48" s="265"/>
      <c r="G48" s="147"/>
      <c r="H48" s="58"/>
      <c r="I48" s="99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</row>
    <row r="49" spans="1:100" s="262" customFormat="1" ht="13.5" thickBot="1" x14ac:dyDescent="0.25">
      <c r="A49" s="152"/>
      <c r="B49" s="38" t="s">
        <v>98</v>
      </c>
      <c r="C49" s="268"/>
      <c r="D49" s="263"/>
      <c r="E49" s="147"/>
      <c r="F49" s="30"/>
      <c r="G49" s="147"/>
      <c r="H49" s="220"/>
      <c r="I49" s="99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</row>
    <row r="50" spans="1:100" s="262" customFormat="1" ht="18" customHeight="1" thickBot="1" x14ac:dyDescent="0.25">
      <c r="A50" s="152"/>
      <c r="B50" s="257"/>
      <c r="C50" s="268"/>
      <c r="D50" s="264"/>
      <c r="E50" s="265"/>
      <c r="F50" s="147"/>
      <c r="G50" s="265"/>
      <c r="H50" s="276"/>
      <c r="I50" s="276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</row>
    <row r="51" spans="1:100" s="262" customFormat="1" ht="18" customHeight="1" thickBot="1" x14ac:dyDescent="0.25">
      <c r="A51" s="152"/>
      <c r="B51" s="18" t="s">
        <v>5</v>
      </c>
      <c r="C51" s="268"/>
      <c r="D51" s="43">
        <f>SUM(D52:D57)</f>
        <v>0</v>
      </c>
      <c r="E51" s="30"/>
      <c r="F51" s="147"/>
      <c r="G51" s="30"/>
      <c r="H51" s="395" t="s">
        <v>262</v>
      </c>
      <c r="I51" s="277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</row>
    <row r="52" spans="1:100" s="262" customFormat="1" ht="12.75" x14ac:dyDescent="0.2">
      <c r="A52" s="152"/>
      <c r="B52" s="253" t="s">
        <v>130</v>
      </c>
      <c r="C52" s="268"/>
      <c r="D52" s="76"/>
      <c r="E52" s="147"/>
      <c r="F52" s="147"/>
      <c r="G52" s="147"/>
      <c r="H52" s="266"/>
      <c r="I52" s="99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</row>
    <row r="53" spans="1:100" s="262" customFormat="1" ht="12.75" x14ac:dyDescent="0.2">
      <c r="A53" s="152"/>
      <c r="B53" s="86" t="s">
        <v>6</v>
      </c>
      <c r="C53" s="268"/>
      <c r="D53" s="270"/>
      <c r="E53" s="147"/>
      <c r="F53" s="147"/>
      <c r="G53" s="147"/>
      <c r="H53" s="58"/>
      <c r="I53" s="99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</row>
    <row r="54" spans="1:100" s="262" customFormat="1" ht="12.75" x14ac:dyDescent="0.2">
      <c r="A54" s="152"/>
      <c r="B54" s="86" t="s">
        <v>55</v>
      </c>
      <c r="C54" s="268"/>
      <c r="D54" s="153"/>
      <c r="E54" s="147"/>
      <c r="F54" s="147"/>
      <c r="G54" s="147"/>
      <c r="H54" s="58"/>
      <c r="I54" s="99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</row>
    <row r="55" spans="1:100" s="262" customFormat="1" ht="12.75" x14ac:dyDescent="0.2">
      <c r="A55" s="152"/>
      <c r="B55" s="54" t="s">
        <v>26</v>
      </c>
      <c r="C55" s="268"/>
      <c r="D55" s="154"/>
      <c r="E55" s="147"/>
      <c r="F55" s="30"/>
      <c r="G55" s="147"/>
      <c r="H55" s="58"/>
      <c r="I55" s="99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</row>
    <row r="56" spans="1:100" s="262" customFormat="1" ht="12.75" x14ac:dyDescent="0.2">
      <c r="A56" s="152"/>
      <c r="B56" s="55" t="s">
        <v>42</v>
      </c>
      <c r="C56" s="268"/>
      <c r="D56" s="154"/>
      <c r="E56" s="147"/>
      <c r="F56" s="147"/>
      <c r="G56" s="147"/>
      <c r="H56" s="58"/>
      <c r="I56" s="99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</row>
    <row r="57" spans="1:100" s="262" customFormat="1" ht="13.5" thickBot="1" x14ac:dyDescent="0.25">
      <c r="A57" s="152"/>
      <c r="B57" s="38" t="s">
        <v>138</v>
      </c>
      <c r="C57" s="268"/>
      <c r="D57" s="263"/>
      <c r="E57" s="147"/>
      <c r="F57" s="147"/>
      <c r="G57" s="147"/>
      <c r="H57" s="220"/>
      <c r="I57" s="99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</row>
    <row r="58" spans="1:100" s="262" customFormat="1" ht="18" customHeight="1" thickBot="1" x14ac:dyDescent="0.25">
      <c r="A58" s="152"/>
      <c r="B58" s="257"/>
      <c r="C58" s="268"/>
      <c r="D58" s="264"/>
      <c r="E58" s="265"/>
      <c r="F58" s="147"/>
      <c r="G58" s="265"/>
      <c r="H58" s="276"/>
      <c r="I58" s="276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</row>
    <row r="59" spans="1:100" s="262" customFormat="1" ht="18" customHeight="1" thickBot="1" x14ac:dyDescent="0.25">
      <c r="A59" s="152"/>
      <c r="B59" s="18" t="s">
        <v>17</v>
      </c>
      <c r="C59" s="268"/>
      <c r="D59" s="43">
        <f>SUM(D60:D69)</f>
        <v>0</v>
      </c>
      <c r="E59" s="30"/>
      <c r="F59" s="147"/>
      <c r="G59" s="30"/>
      <c r="H59" s="395" t="s">
        <v>262</v>
      </c>
      <c r="I59" s="277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</row>
    <row r="60" spans="1:100" s="262" customFormat="1" ht="12.75" x14ac:dyDescent="0.2">
      <c r="A60" s="152"/>
      <c r="B60" s="253" t="s">
        <v>132</v>
      </c>
      <c r="C60" s="268"/>
      <c r="D60" s="153"/>
      <c r="E60" s="147"/>
      <c r="F60" s="147"/>
      <c r="G60" s="147"/>
      <c r="H60" s="266"/>
      <c r="I60" s="99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</row>
    <row r="61" spans="1:100" s="262" customFormat="1" ht="12.75" x14ac:dyDescent="0.2">
      <c r="A61" s="152"/>
      <c r="B61" s="54" t="s">
        <v>125</v>
      </c>
      <c r="C61" s="268"/>
      <c r="D61" s="153"/>
      <c r="E61" s="147"/>
      <c r="F61" s="147"/>
      <c r="G61" s="147"/>
      <c r="H61" s="58"/>
      <c r="I61" s="99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</row>
    <row r="62" spans="1:100" s="262" customFormat="1" ht="12.75" x14ac:dyDescent="0.2">
      <c r="A62" s="152"/>
      <c r="B62" s="54" t="s">
        <v>25</v>
      </c>
      <c r="C62" s="268"/>
      <c r="D62" s="153"/>
      <c r="E62" s="147"/>
      <c r="F62" s="147"/>
      <c r="G62" s="147"/>
      <c r="H62" s="271"/>
      <c r="I62" s="99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</row>
    <row r="63" spans="1:100" s="262" customFormat="1" ht="12.75" x14ac:dyDescent="0.2">
      <c r="A63" s="152"/>
      <c r="B63" s="54" t="s">
        <v>177</v>
      </c>
      <c r="C63" s="268"/>
      <c r="D63" s="153"/>
      <c r="E63" s="147"/>
      <c r="F63" s="147"/>
      <c r="G63" s="147"/>
      <c r="H63" s="271"/>
      <c r="I63" s="99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</row>
    <row r="64" spans="1:100" s="262" customFormat="1" ht="12.75" x14ac:dyDescent="0.2">
      <c r="A64" s="152"/>
      <c r="B64" s="54" t="s">
        <v>19</v>
      </c>
      <c r="C64" s="268"/>
      <c r="D64" s="153"/>
      <c r="E64" s="147"/>
      <c r="F64" s="147"/>
      <c r="G64" s="147"/>
      <c r="H64" s="271"/>
      <c r="I64" s="99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</row>
    <row r="65" spans="1:100" s="262" customFormat="1" ht="12.75" x14ac:dyDescent="0.2">
      <c r="A65" s="152"/>
      <c r="B65" s="54" t="s">
        <v>129</v>
      </c>
      <c r="C65" s="268"/>
      <c r="D65" s="153"/>
      <c r="E65" s="147"/>
      <c r="F65" s="147"/>
      <c r="G65" s="147"/>
      <c r="H65" s="271"/>
      <c r="I65" s="99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</row>
    <row r="66" spans="1:100" s="262" customFormat="1" ht="12.75" x14ac:dyDescent="0.2">
      <c r="A66" s="152"/>
      <c r="B66" s="54" t="s">
        <v>128</v>
      </c>
      <c r="C66" s="268"/>
      <c r="D66" s="153"/>
      <c r="E66" s="147"/>
      <c r="F66" s="147"/>
      <c r="G66" s="147"/>
      <c r="H66" s="271"/>
      <c r="I66" s="99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</row>
    <row r="67" spans="1:100" s="262" customFormat="1" ht="12.75" x14ac:dyDescent="0.2">
      <c r="A67" s="152"/>
      <c r="B67" s="54" t="s">
        <v>57</v>
      </c>
      <c r="C67" s="268"/>
      <c r="D67" s="153"/>
      <c r="E67" s="147"/>
      <c r="F67" s="147"/>
      <c r="G67" s="147"/>
      <c r="H67" s="271"/>
      <c r="I67" s="99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</row>
    <row r="68" spans="1:100" s="262" customFormat="1" ht="12.75" x14ac:dyDescent="0.2">
      <c r="A68" s="152"/>
      <c r="B68" s="55" t="s">
        <v>56</v>
      </c>
      <c r="C68" s="268"/>
      <c r="D68" s="153"/>
      <c r="E68" s="147"/>
      <c r="F68" s="147"/>
      <c r="G68" s="147"/>
      <c r="H68" s="271"/>
      <c r="I68" s="99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</row>
    <row r="69" spans="1:100" s="262" customFormat="1" ht="13.5" thickBot="1" x14ac:dyDescent="0.25">
      <c r="A69" s="152"/>
      <c r="B69" s="38" t="s">
        <v>88</v>
      </c>
      <c r="C69" s="268"/>
      <c r="D69" s="263"/>
      <c r="E69" s="147"/>
      <c r="F69" s="147"/>
      <c r="G69" s="147"/>
      <c r="H69" s="220"/>
      <c r="I69" s="99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</row>
    <row r="70" spans="1:100" s="262" customFormat="1" ht="18" customHeight="1" thickBot="1" x14ac:dyDescent="0.25">
      <c r="A70" s="152"/>
      <c r="B70" s="257"/>
      <c r="C70" s="268"/>
      <c r="D70" s="264"/>
      <c r="E70" s="265"/>
      <c r="F70" s="147"/>
      <c r="G70" s="265"/>
      <c r="H70" s="276"/>
      <c r="I70" s="99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</row>
    <row r="71" spans="1:100" s="262" customFormat="1" ht="18" customHeight="1" thickBot="1" x14ac:dyDescent="0.25">
      <c r="A71" s="152"/>
      <c r="B71" s="18" t="s">
        <v>30</v>
      </c>
      <c r="C71" s="268"/>
      <c r="D71" s="43">
        <f>SUM(D72:D76)</f>
        <v>0</v>
      </c>
      <c r="E71" s="30"/>
      <c r="F71" s="147"/>
      <c r="G71" s="30"/>
      <c r="H71" s="395" t="s">
        <v>262</v>
      </c>
      <c r="I71" s="278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</row>
    <row r="72" spans="1:100" s="262" customFormat="1" ht="12.75" x14ac:dyDescent="0.2">
      <c r="A72" s="152"/>
      <c r="B72" s="253" t="s">
        <v>12</v>
      </c>
      <c r="C72" s="268"/>
      <c r="D72" s="76"/>
      <c r="E72" s="147"/>
      <c r="F72" s="147"/>
      <c r="G72" s="147"/>
      <c r="H72" s="266"/>
      <c r="I72" s="99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</row>
    <row r="73" spans="1:100" s="262" customFormat="1" ht="12.75" x14ac:dyDescent="0.2">
      <c r="A73" s="152"/>
      <c r="B73" s="54" t="s">
        <v>79</v>
      </c>
      <c r="C73" s="268"/>
      <c r="D73" s="270"/>
      <c r="E73" s="147"/>
      <c r="F73" s="147"/>
      <c r="G73" s="147"/>
      <c r="H73" s="58"/>
      <c r="I73" s="99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</row>
    <row r="74" spans="1:100" s="262" customFormat="1" ht="12.75" x14ac:dyDescent="0.2">
      <c r="A74" s="152"/>
      <c r="B74" s="54" t="s">
        <v>77</v>
      </c>
      <c r="C74" s="268"/>
      <c r="D74" s="154"/>
      <c r="E74" s="147"/>
      <c r="F74" s="147"/>
      <c r="G74" s="147"/>
      <c r="H74" s="58"/>
      <c r="I74" s="99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</row>
    <row r="75" spans="1:100" s="262" customFormat="1" ht="12.75" x14ac:dyDescent="0.2">
      <c r="A75" s="152"/>
      <c r="B75" s="54" t="s">
        <v>71</v>
      </c>
      <c r="C75" s="268"/>
      <c r="D75" s="153"/>
      <c r="E75" s="147"/>
      <c r="F75" s="265"/>
      <c r="G75" s="147"/>
      <c r="H75" s="58"/>
      <c r="I75" s="99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</row>
    <row r="76" spans="1:100" s="262" customFormat="1" ht="13.5" thickBot="1" x14ac:dyDescent="0.25">
      <c r="A76" s="152"/>
      <c r="B76" s="38" t="s">
        <v>78</v>
      </c>
      <c r="C76" s="268"/>
      <c r="D76" s="263"/>
      <c r="E76" s="147"/>
      <c r="F76" s="30"/>
      <c r="G76" s="147"/>
      <c r="H76" s="220"/>
      <c r="I76" s="99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</row>
    <row r="77" spans="1:100" s="9" customFormat="1" ht="18" customHeight="1" thickBot="1" x14ac:dyDescent="0.25">
      <c r="A77" s="156"/>
      <c r="B77" s="257"/>
      <c r="C77" s="268"/>
      <c r="D77" s="264"/>
      <c r="E77" s="265"/>
      <c r="F77" s="147"/>
      <c r="G77" s="265"/>
      <c r="H77" s="99"/>
      <c r="I77" s="99"/>
      <c r="J77" s="159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</row>
    <row r="78" spans="1:100" s="9" customFormat="1" ht="18" customHeight="1" thickBot="1" x14ac:dyDescent="0.25">
      <c r="A78" s="156"/>
      <c r="B78" s="18" t="s">
        <v>20</v>
      </c>
      <c r="C78" s="8"/>
      <c r="D78" s="43">
        <f>SUM(D79:D93)</f>
        <v>0</v>
      </c>
      <c r="E78" s="30"/>
      <c r="F78" s="402"/>
      <c r="G78" s="30"/>
      <c r="H78" s="395" t="s">
        <v>262</v>
      </c>
      <c r="I78" s="277"/>
      <c r="J78" s="152"/>
      <c r="K78" s="152"/>
      <c r="L78" s="152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</row>
    <row r="79" spans="1:100" s="9" customFormat="1" ht="12.75" x14ac:dyDescent="0.2">
      <c r="A79" s="156"/>
      <c r="B79" s="253" t="s">
        <v>27</v>
      </c>
      <c r="C79" s="8"/>
      <c r="D79" s="153"/>
      <c r="E79" s="30"/>
      <c r="F79" s="147"/>
      <c r="G79" s="30"/>
      <c r="H79" s="266"/>
      <c r="I79" s="277"/>
      <c r="J79" s="152"/>
      <c r="K79" s="152"/>
      <c r="L79" s="152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</row>
    <row r="80" spans="1:100" s="9" customFormat="1" ht="12.75" x14ac:dyDescent="0.2">
      <c r="A80" s="156"/>
      <c r="B80" s="54" t="s">
        <v>7</v>
      </c>
      <c r="C80" s="8"/>
      <c r="D80" s="153"/>
      <c r="E80" s="30"/>
      <c r="F80" s="147"/>
      <c r="G80" s="30"/>
      <c r="H80" s="271"/>
      <c r="I80" s="277"/>
      <c r="J80" s="152"/>
      <c r="K80" s="152"/>
      <c r="L80" s="152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</row>
    <row r="81" spans="1:100" s="9" customFormat="1" ht="12.75" x14ac:dyDescent="0.2">
      <c r="A81" s="156"/>
      <c r="B81" s="54" t="s">
        <v>8</v>
      </c>
      <c r="C81" s="8"/>
      <c r="D81" s="153"/>
      <c r="E81" s="30"/>
      <c r="F81" s="147"/>
      <c r="G81" s="30"/>
      <c r="H81" s="271"/>
      <c r="I81" s="277"/>
      <c r="J81" s="152"/>
      <c r="K81" s="152"/>
      <c r="L81" s="152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</row>
    <row r="82" spans="1:100" s="9" customFormat="1" ht="12.75" x14ac:dyDescent="0.2">
      <c r="A82" s="156"/>
      <c r="B82" s="54" t="s">
        <v>18</v>
      </c>
      <c r="C82" s="8"/>
      <c r="D82" s="153"/>
      <c r="E82" s="30"/>
      <c r="F82" s="147"/>
      <c r="G82" s="30"/>
      <c r="H82" s="271"/>
      <c r="I82" s="277"/>
      <c r="J82" s="152"/>
      <c r="K82" s="152"/>
      <c r="L82" s="152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</row>
    <row r="83" spans="1:100" s="9" customFormat="1" ht="12.75" x14ac:dyDescent="0.2">
      <c r="A83" s="156"/>
      <c r="B83" s="54" t="s">
        <v>74</v>
      </c>
      <c r="C83" s="8"/>
      <c r="D83" s="153"/>
      <c r="E83" s="30"/>
      <c r="F83" s="147"/>
      <c r="G83" s="30"/>
      <c r="H83" s="271"/>
      <c r="I83" s="277"/>
      <c r="J83" s="152"/>
      <c r="K83" s="152"/>
      <c r="L83" s="152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</row>
    <row r="84" spans="1:100" s="9" customFormat="1" ht="12.75" x14ac:dyDescent="0.2">
      <c r="A84" s="156"/>
      <c r="B84" s="86" t="s">
        <v>126</v>
      </c>
      <c r="C84" s="8"/>
      <c r="D84" s="153"/>
      <c r="E84" s="30"/>
      <c r="F84" s="147"/>
      <c r="G84" s="30"/>
      <c r="H84" s="271"/>
      <c r="I84" s="277"/>
      <c r="J84" s="152"/>
      <c r="K84" s="152"/>
      <c r="L84" s="152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</row>
    <row r="85" spans="1:100" s="9" customFormat="1" ht="12.75" x14ac:dyDescent="0.2">
      <c r="A85" s="156"/>
      <c r="B85" s="86" t="s">
        <v>90</v>
      </c>
      <c r="C85" s="8"/>
      <c r="D85" s="153"/>
      <c r="E85" s="30"/>
      <c r="F85" s="147"/>
      <c r="G85" s="30"/>
      <c r="H85" s="271"/>
      <c r="I85" s="277"/>
      <c r="J85" s="152"/>
      <c r="K85" s="152"/>
      <c r="L85" s="152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6"/>
      <c r="CI85" s="156"/>
      <c r="CJ85" s="156"/>
      <c r="CK85" s="156"/>
      <c r="CL85" s="156"/>
      <c r="CM85" s="156"/>
      <c r="CN85" s="156"/>
      <c r="CO85" s="156"/>
      <c r="CP85" s="156"/>
      <c r="CQ85" s="156"/>
      <c r="CR85" s="156"/>
      <c r="CS85" s="156"/>
      <c r="CT85" s="156"/>
      <c r="CU85" s="156"/>
      <c r="CV85" s="156"/>
    </row>
    <row r="86" spans="1:100" s="9" customFormat="1" ht="12.75" x14ac:dyDescent="0.2">
      <c r="A86" s="156"/>
      <c r="B86" s="54" t="s">
        <v>227</v>
      </c>
      <c r="C86" s="8"/>
      <c r="D86" s="153"/>
      <c r="E86" s="30"/>
      <c r="F86" s="147"/>
      <c r="G86" s="30"/>
      <c r="H86" s="271"/>
      <c r="I86" s="277"/>
      <c r="J86" s="152"/>
      <c r="K86" s="152"/>
      <c r="L86" s="152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</row>
    <row r="87" spans="1:100" s="9" customFormat="1" ht="12.75" x14ac:dyDescent="0.2">
      <c r="A87" s="156"/>
      <c r="B87" s="55" t="s">
        <v>86</v>
      </c>
      <c r="C87" s="8"/>
      <c r="D87" s="153"/>
      <c r="E87" s="30"/>
      <c r="F87" s="147"/>
      <c r="G87" s="30"/>
      <c r="H87" s="271"/>
      <c r="I87" s="277"/>
      <c r="J87" s="152"/>
      <c r="K87" s="152"/>
      <c r="L87" s="152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</row>
    <row r="88" spans="1:100" s="9" customFormat="1" ht="12.75" x14ac:dyDescent="0.2">
      <c r="A88" s="156"/>
      <c r="B88" s="55" t="s">
        <v>228</v>
      </c>
      <c r="C88" s="8"/>
      <c r="D88" s="153"/>
      <c r="E88" s="30"/>
      <c r="F88" s="147"/>
      <c r="G88" s="30"/>
      <c r="H88" s="271"/>
      <c r="I88" s="277"/>
      <c r="J88" s="152"/>
      <c r="K88" s="152"/>
      <c r="L88" s="152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</row>
    <row r="89" spans="1:100" s="9" customFormat="1" ht="12.75" x14ac:dyDescent="0.2">
      <c r="A89" s="156"/>
      <c r="B89" s="54" t="s">
        <v>229</v>
      </c>
      <c r="C89" s="8"/>
      <c r="D89" s="153"/>
      <c r="E89" s="30"/>
      <c r="F89" s="147"/>
      <c r="G89" s="30"/>
      <c r="H89" s="271"/>
      <c r="I89" s="277"/>
      <c r="J89" s="152"/>
      <c r="K89" s="152"/>
      <c r="L89" s="152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</row>
    <row r="90" spans="1:100" s="9" customFormat="1" ht="12.75" x14ac:dyDescent="0.2">
      <c r="A90" s="156"/>
      <c r="B90" s="55" t="s">
        <v>89</v>
      </c>
      <c r="C90" s="8"/>
      <c r="D90" s="153"/>
      <c r="E90" s="30"/>
      <c r="F90" s="147"/>
      <c r="G90" s="30"/>
      <c r="H90" s="271"/>
      <c r="I90" s="277"/>
      <c r="J90" s="152"/>
      <c r="K90" s="152"/>
      <c r="L90" s="152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</row>
    <row r="91" spans="1:100" s="9" customFormat="1" ht="12.75" x14ac:dyDescent="0.2">
      <c r="A91" s="156"/>
      <c r="B91" s="55" t="s">
        <v>75</v>
      </c>
      <c r="C91" s="8"/>
      <c r="D91" s="153"/>
      <c r="E91" s="30"/>
      <c r="F91" s="147"/>
      <c r="G91" s="30"/>
      <c r="H91" s="271"/>
      <c r="I91" s="277"/>
      <c r="J91" s="152"/>
      <c r="K91" s="152"/>
      <c r="L91" s="152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</row>
    <row r="92" spans="1:100" s="9" customFormat="1" ht="12.75" x14ac:dyDescent="0.2">
      <c r="A92" s="156"/>
      <c r="B92" s="55" t="s">
        <v>135</v>
      </c>
      <c r="C92" s="8"/>
      <c r="D92" s="153"/>
      <c r="E92" s="30"/>
      <c r="F92" s="403"/>
      <c r="G92" s="30"/>
      <c r="H92" s="271"/>
      <c r="I92" s="277"/>
      <c r="J92" s="152"/>
      <c r="K92" s="152"/>
      <c r="L92" s="152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</row>
    <row r="93" spans="1:100" s="9" customFormat="1" ht="13.5" thickBot="1" x14ac:dyDescent="0.25">
      <c r="A93" s="156"/>
      <c r="B93" s="38" t="s">
        <v>31</v>
      </c>
      <c r="C93" s="272"/>
      <c r="D93" s="263"/>
      <c r="E93" s="273"/>
      <c r="F93" s="30"/>
      <c r="G93" s="273"/>
      <c r="H93" s="220"/>
      <c r="I93" s="99"/>
      <c r="J93" s="152"/>
      <c r="K93" s="152"/>
      <c r="L93" s="152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</row>
    <row r="94" spans="1:100" s="9" customFormat="1" ht="18" customHeight="1" thickBot="1" x14ac:dyDescent="0.25">
      <c r="A94" s="156"/>
      <c r="B94" s="18"/>
      <c r="C94" s="268"/>
      <c r="D94" s="79"/>
      <c r="E94" s="147"/>
      <c r="F94" s="30"/>
      <c r="G94" s="147"/>
      <c r="H94" s="276"/>
      <c r="I94" s="27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</row>
    <row r="95" spans="1:100" s="262" customFormat="1" ht="18" customHeight="1" thickBot="1" x14ac:dyDescent="0.25">
      <c r="A95" s="152"/>
      <c r="B95" s="35" t="s">
        <v>36</v>
      </c>
      <c r="C95" s="259"/>
      <c r="D95" s="44">
        <f>D35-D24-D19</f>
        <v>0</v>
      </c>
      <c r="E95" s="41"/>
      <c r="F95" s="41"/>
      <c r="G95" s="41"/>
      <c r="H95" s="19"/>
      <c r="I95" s="19"/>
      <c r="J95" s="156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52"/>
      <c r="CT95" s="152"/>
      <c r="CU95" s="152"/>
      <c r="CV95" s="152"/>
    </row>
    <row r="96" spans="1:100" s="34" customFormat="1" ht="18" customHeight="1" thickBot="1" x14ac:dyDescent="0.25">
      <c r="A96" s="101"/>
      <c r="B96" s="274"/>
      <c r="C96" s="101"/>
      <c r="D96" s="258"/>
      <c r="E96" s="258"/>
      <c r="F96" s="30"/>
      <c r="G96" s="258"/>
      <c r="H96" s="275"/>
      <c r="I96" s="260"/>
      <c r="J96" s="260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</row>
    <row r="97" spans="1:100" s="34" customFormat="1" ht="13.5" thickBot="1" x14ac:dyDescent="0.25">
      <c r="A97" s="101"/>
      <c r="B97" s="35" t="s">
        <v>171</v>
      </c>
      <c r="C97" s="259"/>
      <c r="D97" s="183"/>
      <c r="E97" s="258"/>
      <c r="F97" s="30"/>
      <c r="G97" s="258"/>
      <c r="H97" s="225"/>
      <c r="I97" s="260"/>
      <c r="J97" s="260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</row>
    <row r="98" spans="1:100" s="34" customFormat="1" ht="18" customHeight="1" thickBot="1" x14ac:dyDescent="0.25">
      <c r="A98" s="101"/>
      <c r="B98" s="274"/>
      <c r="C98" s="101"/>
      <c r="D98" s="258"/>
      <c r="E98" s="258"/>
      <c r="F98" s="273"/>
      <c r="G98" s="258"/>
      <c r="H98" s="260"/>
      <c r="I98" s="260"/>
      <c r="J98" s="260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</row>
    <row r="99" spans="1:100" s="34" customFormat="1" ht="18" customHeight="1" thickBot="1" x14ac:dyDescent="0.25">
      <c r="A99" s="101"/>
      <c r="B99" s="35" t="s">
        <v>94</v>
      </c>
      <c r="C99" s="259"/>
      <c r="D99" s="53">
        <f>IFERROR(D97/D95,0)</f>
        <v>0</v>
      </c>
      <c r="E99" s="258"/>
      <c r="F99" s="147"/>
      <c r="G99" s="258"/>
      <c r="H99" s="260"/>
      <c r="I99" s="260"/>
      <c r="J99" s="260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nrVzAdoUyyC4Z7aeB+QZUnew7y98klHyxzHc5Y9DpQm2MGI86OJD1IiHyASGQ7yWHbpBwykBADaiug4rcfN/3A==" saltValue="3/TVRsNTZ6ghw3bcMiBrqg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A3" sqref="A3"/>
    </sheetView>
  </sheetViews>
  <sheetFormatPr baseColWidth="10" defaultColWidth="10.85546875" defaultRowHeight="15" x14ac:dyDescent="0.25"/>
  <cols>
    <col min="1" max="1" width="26.85546875" style="126" bestFit="1" customWidth="1"/>
    <col min="2" max="2" width="15.28515625" style="126" bestFit="1" customWidth="1"/>
    <col min="3" max="3" width="33.28515625" style="126" bestFit="1" customWidth="1"/>
    <col min="4" max="4" width="10.85546875" style="118"/>
    <col min="5" max="16384" width="10.85546875" style="126"/>
  </cols>
  <sheetData>
    <row r="1" spans="1:3" x14ac:dyDescent="0.25">
      <c r="A1" s="123" t="s">
        <v>175</v>
      </c>
      <c r="B1" s="124"/>
      <c r="C1" s="124"/>
    </row>
    <row r="2" spans="1:3" x14ac:dyDescent="0.25">
      <c r="A2" s="125" t="s">
        <v>107</v>
      </c>
      <c r="B2" s="125"/>
      <c r="C2" s="124"/>
    </row>
    <row r="3" spans="1:3" x14ac:dyDescent="0.25">
      <c r="A3" s="125" t="s">
        <v>142</v>
      </c>
      <c r="B3" s="125"/>
      <c r="C3" s="124"/>
    </row>
    <row r="4" spans="1:3" x14ac:dyDescent="0.25">
      <c r="B4" s="125"/>
      <c r="C4" s="124"/>
    </row>
    <row r="5" spans="1:3" x14ac:dyDescent="0.25">
      <c r="C5" s="124"/>
    </row>
    <row r="6" spans="1:3" x14ac:dyDescent="0.25">
      <c r="C6" s="124"/>
    </row>
    <row r="7" spans="1:3" x14ac:dyDescent="0.25">
      <c r="C7" s="124"/>
    </row>
    <row r="8" spans="1:3" x14ac:dyDescent="0.25">
      <c r="C8" s="124"/>
    </row>
    <row r="9" spans="1:3" x14ac:dyDescent="0.25">
      <c r="C9" s="124"/>
    </row>
    <row r="10" spans="1:3" x14ac:dyDescent="0.25">
      <c r="C10" s="124"/>
    </row>
    <row r="11" spans="1:3" x14ac:dyDescent="0.25">
      <c r="C11" s="124"/>
    </row>
    <row r="12" spans="1:3" x14ac:dyDescent="0.25">
      <c r="C12" s="124"/>
    </row>
    <row r="13" spans="1:3" x14ac:dyDescent="0.25">
      <c r="C13" s="124"/>
    </row>
    <row r="14" spans="1:3" x14ac:dyDescent="0.25">
      <c r="C14" s="124"/>
    </row>
    <row r="15" spans="1:3" x14ac:dyDescent="0.25">
      <c r="C15" s="124"/>
    </row>
    <row r="16" spans="1:3" x14ac:dyDescent="0.25">
      <c r="C16" s="124"/>
    </row>
    <row r="17" spans="3:3" x14ac:dyDescent="0.25">
      <c r="C17" s="124"/>
    </row>
    <row r="18" spans="3:3" x14ac:dyDescent="0.25">
      <c r="C18" s="124"/>
    </row>
    <row r="19" spans="3:3" x14ac:dyDescent="0.25">
      <c r="C19" s="124"/>
    </row>
    <row r="20" spans="3:3" x14ac:dyDescent="0.25">
      <c r="C20" s="124"/>
    </row>
    <row r="21" spans="3:3" x14ac:dyDescent="0.25">
      <c r="C21" s="124"/>
    </row>
    <row r="22" spans="3:3" x14ac:dyDescent="0.25">
      <c r="C22" s="124"/>
    </row>
    <row r="23" spans="3:3" x14ac:dyDescent="0.25">
      <c r="C23" s="124"/>
    </row>
    <row r="24" spans="3:3" x14ac:dyDescent="0.25">
      <c r="C24" s="124"/>
    </row>
    <row r="25" spans="3:3" x14ac:dyDescent="0.25">
      <c r="C25" s="124"/>
    </row>
    <row r="26" spans="3:3" x14ac:dyDescent="0.25">
      <c r="C26" s="124"/>
    </row>
    <row r="27" spans="3:3" x14ac:dyDescent="0.25">
      <c r="C27" s="124"/>
    </row>
    <row r="28" spans="3:3" x14ac:dyDescent="0.25">
      <c r="C28" s="124"/>
    </row>
    <row r="29" spans="3:3" x14ac:dyDescent="0.25">
      <c r="C29" s="124"/>
    </row>
    <row r="30" spans="3:3" x14ac:dyDescent="0.25">
      <c r="C30" s="124"/>
    </row>
    <row r="31" spans="3:3" x14ac:dyDescent="0.25">
      <c r="C31" s="124"/>
    </row>
    <row r="32" spans="3:3" x14ac:dyDescent="0.25">
      <c r="C32" s="124"/>
    </row>
    <row r="33" spans="3:3" x14ac:dyDescent="0.25">
      <c r="C33" s="124"/>
    </row>
    <row r="34" spans="3:3" x14ac:dyDescent="0.25">
      <c r="C34" s="124"/>
    </row>
    <row r="35" spans="3:3" x14ac:dyDescent="0.25">
      <c r="C35" s="124"/>
    </row>
    <row r="36" spans="3:3" x14ac:dyDescent="0.25">
      <c r="C36" s="124"/>
    </row>
    <row r="37" spans="3:3" x14ac:dyDescent="0.25">
      <c r="C37" s="124"/>
    </row>
    <row r="38" spans="3:3" x14ac:dyDescent="0.25">
      <c r="C38" s="124"/>
    </row>
    <row r="39" spans="3:3" x14ac:dyDescent="0.25">
      <c r="C39" s="124"/>
    </row>
    <row r="40" spans="3:3" x14ac:dyDescent="0.25">
      <c r="C40" s="124"/>
    </row>
    <row r="41" spans="3:3" x14ac:dyDescent="0.25">
      <c r="C41" s="124"/>
    </row>
    <row r="42" spans="3:3" x14ac:dyDescent="0.25">
      <c r="C42" s="124"/>
    </row>
    <row r="43" spans="3:3" x14ac:dyDescent="0.25">
      <c r="C43" s="124"/>
    </row>
    <row r="44" spans="3:3" x14ac:dyDescent="0.25">
      <c r="C44" s="124"/>
    </row>
    <row r="45" spans="3:3" x14ac:dyDescent="0.25">
      <c r="C45" s="124"/>
    </row>
    <row r="46" spans="3:3" x14ac:dyDescent="0.25">
      <c r="C46" s="124"/>
    </row>
    <row r="47" spans="3:3" x14ac:dyDescent="0.25">
      <c r="C47" s="124"/>
    </row>
    <row r="48" spans="3:3" x14ac:dyDescent="0.25">
      <c r="C48" s="124"/>
    </row>
    <row r="49" spans="3:3" x14ac:dyDescent="0.25">
      <c r="C49" s="124"/>
    </row>
    <row r="50" spans="3:3" x14ac:dyDescent="0.25">
      <c r="C50" s="124"/>
    </row>
    <row r="51" spans="3:3" x14ac:dyDescent="0.25">
      <c r="C51" s="124"/>
    </row>
    <row r="52" spans="3:3" x14ac:dyDescent="0.25">
      <c r="C52" s="124"/>
    </row>
    <row r="53" spans="3:3" x14ac:dyDescent="0.25">
      <c r="C53" s="124"/>
    </row>
    <row r="54" spans="3:3" x14ac:dyDescent="0.25">
      <c r="C54" s="124"/>
    </row>
    <row r="55" spans="3:3" x14ac:dyDescent="0.25">
      <c r="C55" s="124"/>
    </row>
    <row r="56" spans="3:3" x14ac:dyDescent="0.25">
      <c r="C56" s="124"/>
    </row>
    <row r="57" spans="3:3" x14ac:dyDescent="0.25">
      <c r="C57" s="124"/>
    </row>
    <row r="58" spans="3:3" x14ac:dyDescent="0.25">
      <c r="C58" s="124"/>
    </row>
    <row r="59" spans="3:3" x14ac:dyDescent="0.25">
      <c r="C59" s="124"/>
    </row>
    <row r="60" spans="3:3" x14ac:dyDescent="0.25">
      <c r="C60" s="124"/>
    </row>
    <row r="61" spans="3:3" x14ac:dyDescent="0.25">
      <c r="C61" s="124"/>
    </row>
    <row r="62" spans="3:3" x14ac:dyDescent="0.25">
      <c r="C62" s="124"/>
    </row>
    <row r="63" spans="3:3" x14ac:dyDescent="0.25">
      <c r="C63" s="124"/>
    </row>
    <row r="64" spans="3:3" x14ac:dyDescent="0.25">
      <c r="C64" s="124"/>
    </row>
    <row r="65" spans="3:3" x14ac:dyDescent="0.25">
      <c r="C65" s="124"/>
    </row>
    <row r="66" spans="3:3" x14ac:dyDescent="0.25">
      <c r="C66" s="124"/>
    </row>
    <row r="67" spans="3:3" x14ac:dyDescent="0.25">
      <c r="C67" s="124"/>
    </row>
    <row r="68" spans="3:3" x14ac:dyDescent="0.25">
      <c r="C68" s="124"/>
    </row>
    <row r="69" spans="3:3" x14ac:dyDescent="0.25">
      <c r="C69" s="124"/>
    </row>
    <row r="70" spans="3:3" x14ac:dyDescent="0.25">
      <c r="C70" s="124"/>
    </row>
    <row r="71" spans="3:3" x14ac:dyDescent="0.25">
      <c r="C71" s="124"/>
    </row>
    <row r="72" spans="3:3" x14ac:dyDescent="0.25">
      <c r="C72" s="124"/>
    </row>
    <row r="73" spans="3:3" x14ac:dyDescent="0.25">
      <c r="C73" s="124"/>
    </row>
    <row r="74" spans="3:3" x14ac:dyDescent="0.25">
      <c r="C74" s="124"/>
    </row>
    <row r="75" spans="3:3" x14ac:dyDescent="0.25">
      <c r="C75" s="124"/>
    </row>
    <row r="76" spans="3:3" x14ac:dyDescent="0.25">
      <c r="C76" s="124"/>
    </row>
    <row r="77" spans="3:3" x14ac:dyDescent="0.25">
      <c r="C77" s="124"/>
    </row>
    <row r="78" spans="3:3" x14ac:dyDescent="0.25">
      <c r="C78" s="124"/>
    </row>
    <row r="79" spans="3:3" x14ac:dyDescent="0.25">
      <c r="C79" s="124"/>
    </row>
    <row r="80" spans="3:3" x14ac:dyDescent="0.25">
      <c r="C80" s="124"/>
    </row>
    <row r="81" spans="3:3" x14ac:dyDescent="0.25">
      <c r="C81" s="124"/>
    </row>
    <row r="82" spans="3:3" x14ac:dyDescent="0.25">
      <c r="C82" s="124"/>
    </row>
    <row r="83" spans="3:3" x14ac:dyDescent="0.25">
      <c r="C83" s="124"/>
    </row>
    <row r="84" spans="3:3" x14ac:dyDescent="0.25">
      <c r="C84" s="124"/>
    </row>
    <row r="85" spans="3:3" x14ac:dyDescent="0.25">
      <c r="C85" s="124"/>
    </row>
    <row r="86" spans="3:3" x14ac:dyDescent="0.25">
      <c r="C86" s="124"/>
    </row>
    <row r="87" spans="3:3" x14ac:dyDescent="0.25">
      <c r="C87" s="124"/>
    </row>
    <row r="88" spans="3:3" x14ac:dyDescent="0.25">
      <c r="C88" s="124"/>
    </row>
    <row r="89" spans="3:3" x14ac:dyDescent="0.25">
      <c r="C89" s="124"/>
    </row>
  </sheetData>
  <sheetProtection algorithmName="SHA-512" hashValue="Gf+TLWnakdRBZkmhOyQDR5seCXQRM41b/LY723i0WaPp+BYMawd9iYmKbUxpGcl+v2wkVQ8wZ4IMqE3uH9PY+A==" saltValue="ayuZWSthHtFGzj2wXf1bl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C5" sqref="C5"/>
      <selection pane="bottomLeft" activeCell="B2" sqref="B2:D6"/>
    </sheetView>
  </sheetViews>
  <sheetFormatPr baseColWidth="10" defaultRowHeight="15" x14ac:dyDescent="0.25"/>
  <cols>
    <col min="1" max="1" width="8.85546875" style="126" bestFit="1" customWidth="1"/>
    <col min="2" max="2" width="128" style="126" bestFit="1" customWidth="1"/>
    <col min="3" max="3" width="54.140625" style="126" bestFit="1" customWidth="1"/>
    <col min="4" max="4" width="19" style="126" bestFit="1" customWidth="1"/>
    <col min="5" max="6" width="19" style="126" customWidth="1"/>
    <col min="7" max="7" width="23.140625" style="126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27" t="s">
        <v>191</v>
      </c>
      <c r="B1" s="128" t="s">
        <v>108</v>
      </c>
      <c r="C1" s="128" t="s">
        <v>69</v>
      </c>
      <c r="D1" s="128" t="s">
        <v>192</v>
      </c>
      <c r="E1" s="127" t="s">
        <v>204</v>
      </c>
      <c r="F1" s="127" t="s">
        <v>191</v>
      </c>
      <c r="G1" s="127" t="s">
        <v>193</v>
      </c>
      <c r="H1" s="127" t="s">
        <v>194</v>
      </c>
      <c r="I1" s="129" t="s">
        <v>195</v>
      </c>
      <c r="J1" s="127" t="s">
        <v>196</v>
      </c>
      <c r="K1" s="127" t="s">
        <v>191</v>
      </c>
      <c r="L1" s="127" t="s">
        <v>194</v>
      </c>
      <c r="M1" s="129" t="s">
        <v>197</v>
      </c>
      <c r="N1" s="127" t="s">
        <v>198</v>
      </c>
      <c r="O1" s="130" t="s">
        <v>192</v>
      </c>
    </row>
    <row r="2" spans="1:15" x14ac:dyDescent="0.25">
      <c r="A2" s="125">
        <f>ROWS(A$2:$B2)</f>
        <v>1</v>
      </c>
      <c r="B2" s="222" t="s">
        <v>199</v>
      </c>
      <c r="C2" s="185"/>
      <c r="D2" s="185">
        <v>30220</v>
      </c>
      <c r="E2" s="126" t="str">
        <f>MID(TRIM(B2)&amp;"/"&amp;TRIM(C2),1,255)</f>
        <v>Caritas der Erzdiözese Wien (Caritasverband) gemeinnützige Gesellschaft mit beschränkter Haftung/</v>
      </c>
      <c r="F2" s="125">
        <f>ROWS($B$2:F2)</f>
        <v>1</v>
      </c>
      <c r="G2" s="126">
        <f>IF(B2=B1,"",IF(LEN(B2)&lt;1,"",A2))</f>
        <v>1</v>
      </c>
      <c r="H2" s="126">
        <f>IFERROR(SMALL(G$2:G$100,ROWS(G$2:$G2)),"")</f>
        <v>1</v>
      </c>
      <c r="I2" s="126" t="str">
        <f>IFERROR(VLOOKUP(H2,A:B,2,0),IF(H1&lt;&gt;"","&lt;Neu&gt;",""))</f>
        <v>Caritas der Erzdiözese Wien (Caritasverband) gemeinnützige Gesellschaft mit beschränkter Haftung</v>
      </c>
      <c r="J2" s="138">
        <f>Deckblatt_Ex_MPT!C6</f>
        <v>0</v>
      </c>
      <c r="K2" t="str">
        <f>IF(AND($J$2=B2,$J$2&lt;&gt;0),A2,"")</f>
        <v/>
      </c>
      <c r="L2" s="126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38" t="str">
        <f>IF(Deckblatt_Ex_MPT!C7=0," ",Deckblatt_Ex_MPT!C7)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25">
        <f>ROWS(A$2:$B3)</f>
        <v>2</v>
      </c>
      <c r="B3" s="223" t="s">
        <v>200</v>
      </c>
      <c r="C3" s="185"/>
      <c r="D3" s="185">
        <v>33609</v>
      </c>
      <c r="E3" s="126" t="str">
        <f t="shared" ref="E3:E66" si="0">MID(TRIM(B3)&amp;"/"&amp;TRIM(C3),1,255)</f>
        <v>CS Caritas Socialis GmbH/</v>
      </c>
      <c r="F3" s="125">
        <f>ROWS($B$2:F3)</f>
        <v>2</v>
      </c>
      <c r="G3" s="126">
        <f t="shared" ref="G3:G62" si="1">IF(B3=B2,"",IF(LEN(B3)&lt;1,"",A3))</f>
        <v>2</v>
      </c>
      <c r="H3" s="126">
        <f>IFERROR(SMALL(G$2:G$100,ROWS(G$2:$G3)),"")</f>
        <v>2</v>
      </c>
      <c r="I3" s="126" t="str">
        <f t="shared" ref="I3:I65" si="2">IFERROR(VLOOKUP(H3,A:B,2,0),IF(H2&lt;&gt;"","&lt;Neu&gt;",""))</f>
        <v>CS Caritas Socialis GmbH</v>
      </c>
      <c r="K3" t="str">
        <f t="shared" ref="K3:K66" si="3">IF(AND($J$2=B3,$J$2&lt;&gt;0),A3,"")</f>
        <v/>
      </c>
      <c r="L3" s="126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25">
        <f>ROWS(A$2:$B4)</f>
        <v>3</v>
      </c>
      <c r="B4" s="223" t="s">
        <v>220</v>
      </c>
      <c r="C4" s="185"/>
      <c r="D4" s="185">
        <v>37600</v>
      </c>
      <c r="E4" s="126" t="str">
        <f t="shared" si="0"/>
        <v>FSW - Wiener Pflege- und Betreuungsdienste GmbH/</v>
      </c>
      <c r="F4" s="125">
        <f>ROWS($B$2:F4)</f>
        <v>3</v>
      </c>
      <c r="G4" s="126">
        <f t="shared" si="1"/>
        <v>3</v>
      </c>
      <c r="H4" s="126">
        <f>IFERROR(SMALL(G$2:G$100,ROWS(G$2:$G4)),"")</f>
        <v>3</v>
      </c>
      <c r="I4" s="126" t="str">
        <f t="shared" si="2"/>
        <v>FSW - Wiener Pflege- und Betreuungsdienste GmbH</v>
      </c>
      <c r="K4" t="str">
        <f t="shared" si="3"/>
        <v/>
      </c>
      <c r="L4" s="126" t="str">
        <f>IFERROR(SMALL(K$2:K$100,ROWS($G$2:K4)),"")</f>
        <v/>
      </c>
      <c r="M4" t="str">
        <f t="shared" si="4"/>
        <v/>
      </c>
    </row>
    <row r="5" spans="1:15" x14ac:dyDescent="0.25">
      <c r="A5" s="125">
        <f>ROWS(A$2:$B5)</f>
        <v>4</v>
      </c>
      <c r="B5" s="223" t="s">
        <v>263</v>
      </c>
      <c r="C5" s="185"/>
      <c r="D5" s="185">
        <v>37941</v>
      </c>
      <c r="E5" s="126" t="str">
        <f t="shared" si="0"/>
        <v>Wiener Hilfswerk/</v>
      </c>
      <c r="F5" s="125">
        <f>ROWS($B$2:F5)</f>
        <v>4</v>
      </c>
      <c r="G5" s="126">
        <f t="shared" si="1"/>
        <v>4</v>
      </c>
      <c r="H5" s="126">
        <f>IFERROR(SMALL(G$2:G$100,ROWS(G$2:$G5)),"")</f>
        <v>4</v>
      </c>
      <c r="I5" s="126" t="str">
        <f t="shared" si="2"/>
        <v>Wiener Hilfswerk</v>
      </c>
      <c r="K5" t="str">
        <f t="shared" si="3"/>
        <v/>
      </c>
      <c r="L5" s="126" t="str">
        <f>IFERROR(SMALL(K$2:K$100,ROWS($G$2:K5)),"")</f>
        <v/>
      </c>
      <c r="M5" t="str">
        <f t="shared" si="4"/>
        <v/>
      </c>
    </row>
    <row r="6" spans="1:15" x14ac:dyDescent="0.25">
      <c r="A6" s="125">
        <f>ROWS(A$2:$B6)</f>
        <v>5</v>
      </c>
      <c r="B6" s="126" t="s">
        <v>266</v>
      </c>
      <c r="D6" s="126">
        <v>50007</v>
      </c>
      <c r="E6" s="126" t="str">
        <f t="shared" si="0"/>
        <v>Wiener Kinderhospiz gemeinnützige GmbH/</v>
      </c>
      <c r="F6" s="125">
        <f>ROWS($B$2:F6)</f>
        <v>5</v>
      </c>
      <c r="G6" s="126">
        <f t="shared" si="1"/>
        <v>5</v>
      </c>
      <c r="H6" s="126">
        <f>IFERROR(SMALL(G$2:G$100,ROWS(G$2:$G6)),"")</f>
        <v>5</v>
      </c>
      <c r="I6" s="126" t="str">
        <f t="shared" si="2"/>
        <v>Wiener Kinderhospiz gemeinnützige GmbH</v>
      </c>
      <c r="K6" t="str">
        <f t="shared" si="3"/>
        <v/>
      </c>
      <c r="L6" s="126" t="str">
        <f>IFERROR(SMALL(K$2:K$100,ROWS($G$2:K6)),"")</f>
        <v/>
      </c>
      <c r="M6" t="str">
        <f t="shared" si="4"/>
        <v/>
      </c>
    </row>
    <row r="7" spans="1:15" x14ac:dyDescent="0.25">
      <c r="A7" s="125">
        <f>ROWS(A$2:$B7)</f>
        <v>6</v>
      </c>
      <c r="E7" s="126" t="str">
        <f t="shared" si="0"/>
        <v>/</v>
      </c>
      <c r="F7" s="125">
        <f>ROWS($B$2:F7)</f>
        <v>6</v>
      </c>
      <c r="G7" s="126" t="str">
        <f t="shared" si="1"/>
        <v/>
      </c>
      <c r="H7" s="126" t="str">
        <f>IFERROR(SMALL(G$2:G$100,ROWS(G$2:$G7)),"")</f>
        <v/>
      </c>
      <c r="I7" s="126" t="str">
        <f t="shared" si="2"/>
        <v>&lt;Neu&gt;</v>
      </c>
      <c r="K7" t="str">
        <f t="shared" si="3"/>
        <v/>
      </c>
      <c r="L7" s="126" t="str">
        <f>IFERROR(SMALL(K$2:K$100,ROWS($G$2:K7)),"")</f>
        <v/>
      </c>
      <c r="M7" t="str">
        <f t="shared" si="4"/>
        <v/>
      </c>
    </row>
    <row r="8" spans="1:15" x14ac:dyDescent="0.25">
      <c r="A8" s="125">
        <f>ROWS(A$2:$B8)</f>
        <v>7</v>
      </c>
      <c r="E8" s="126" t="str">
        <f t="shared" si="0"/>
        <v>/</v>
      </c>
      <c r="F8" s="125">
        <f>ROWS($B$2:F8)</f>
        <v>7</v>
      </c>
      <c r="G8" s="126" t="str">
        <f t="shared" si="1"/>
        <v/>
      </c>
      <c r="H8" s="126" t="str">
        <f>IFERROR(SMALL(G$2:G$100,ROWS(G$2:$G8)),"")</f>
        <v/>
      </c>
      <c r="I8" s="126" t="str">
        <f t="shared" si="2"/>
        <v/>
      </c>
      <c r="K8" t="str">
        <f t="shared" si="3"/>
        <v/>
      </c>
      <c r="L8" s="126" t="str">
        <f>IFERROR(SMALL(K$2:K$100,ROWS($G$2:K8)),"")</f>
        <v/>
      </c>
      <c r="M8" t="str">
        <f t="shared" si="4"/>
        <v/>
      </c>
    </row>
    <row r="9" spans="1:15" x14ac:dyDescent="0.25">
      <c r="A9" s="125">
        <f>ROWS(A$2:$B9)</f>
        <v>8</v>
      </c>
      <c r="E9" s="126" t="str">
        <f t="shared" si="0"/>
        <v>/</v>
      </c>
      <c r="F9" s="125">
        <f>ROWS($B$2:F9)</f>
        <v>8</v>
      </c>
      <c r="G9" s="126" t="str">
        <f t="shared" si="1"/>
        <v/>
      </c>
      <c r="H9" s="126" t="str">
        <f>IFERROR(SMALL(G$2:G$100,ROWS(G$2:$G9)),"")</f>
        <v/>
      </c>
      <c r="I9" s="126" t="str">
        <f t="shared" si="2"/>
        <v/>
      </c>
      <c r="K9" t="str">
        <f t="shared" si="3"/>
        <v/>
      </c>
      <c r="L9" s="126" t="str">
        <f>IFERROR(SMALL(K$2:K$100,ROWS($G$2:K9)),"")</f>
        <v/>
      </c>
      <c r="M9" t="str">
        <f t="shared" si="4"/>
        <v/>
      </c>
    </row>
    <row r="10" spans="1:15" x14ac:dyDescent="0.25">
      <c r="A10" s="125">
        <f>ROWS(A$2:$B10)</f>
        <v>9</v>
      </c>
      <c r="E10" s="126" t="str">
        <f t="shared" si="0"/>
        <v>/</v>
      </c>
      <c r="F10" s="125">
        <f>ROWS($B$2:F10)</f>
        <v>9</v>
      </c>
      <c r="G10" s="126" t="str">
        <f t="shared" si="1"/>
        <v/>
      </c>
      <c r="H10" s="126" t="str">
        <f>IFERROR(SMALL(G$2:G$100,ROWS(G$2:$G10)),"")</f>
        <v/>
      </c>
      <c r="I10" s="126" t="str">
        <f t="shared" si="2"/>
        <v/>
      </c>
      <c r="K10" t="str">
        <f t="shared" si="3"/>
        <v/>
      </c>
      <c r="L10" s="126" t="str">
        <f>IFERROR(SMALL(K$2:K$100,ROWS($G$2:K10)),"")</f>
        <v/>
      </c>
      <c r="M10" t="str">
        <f t="shared" si="4"/>
        <v/>
      </c>
    </row>
    <row r="11" spans="1:15" x14ac:dyDescent="0.25">
      <c r="A11" s="125">
        <f>ROWS(A$2:$B11)</f>
        <v>10</v>
      </c>
      <c r="E11" s="126" t="str">
        <f t="shared" si="0"/>
        <v>/</v>
      </c>
      <c r="F11" s="125">
        <f>ROWS($B$2:F11)</f>
        <v>10</v>
      </c>
      <c r="G11" s="126" t="str">
        <f t="shared" si="1"/>
        <v/>
      </c>
      <c r="H11" s="126" t="str">
        <f>IFERROR(SMALL(G$2:G$100,ROWS(G$2:$G11)),"")</f>
        <v/>
      </c>
      <c r="I11" s="126" t="str">
        <f t="shared" si="2"/>
        <v/>
      </c>
      <c r="K11" t="str">
        <f t="shared" si="3"/>
        <v/>
      </c>
      <c r="L11" s="126" t="str">
        <f>IFERROR(SMALL(K$2:K$100,ROWS($G$2:K11)),"")</f>
        <v/>
      </c>
      <c r="M11" t="str">
        <f t="shared" si="4"/>
        <v/>
      </c>
    </row>
    <row r="12" spans="1:15" x14ac:dyDescent="0.25">
      <c r="A12" s="125">
        <f>ROWS(A$2:$B12)</f>
        <v>11</v>
      </c>
      <c r="E12" s="126" t="str">
        <f t="shared" si="0"/>
        <v>/</v>
      </c>
      <c r="F12" s="125">
        <f>ROWS($B$2:F12)</f>
        <v>11</v>
      </c>
      <c r="G12" s="126" t="str">
        <f t="shared" si="1"/>
        <v/>
      </c>
      <c r="H12" s="126" t="str">
        <f>IFERROR(SMALL(G$2:G$100,ROWS(G$2:$G12)),"")</f>
        <v/>
      </c>
      <c r="I12" s="126" t="str">
        <f t="shared" si="2"/>
        <v/>
      </c>
      <c r="K12" t="str">
        <f t="shared" si="3"/>
        <v/>
      </c>
      <c r="L12" s="126" t="str">
        <f>IFERROR(SMALL(K$2:K$100,ROWS($G$2:K12)),"")</f>
        <v/>
      </c>
      <c r="M12" t="str">
        <f t="shared" si="4"/>
        <v/>
      </c>
    </row>
    <row r="13" spans="1:15" x14ac:dyDescent="0.25">
      <c r="A13" s="125">
        <f>ROWS(A$2:$B13)</f>
        <v>12</v>
      </c>
      <c r="E13" s="126" t="str">
        <f t="shared" si="0"/>
        <v>/</v>
      </c>
      <c r="F13" s="125">
        <f>ROWS($B$2:F13)</f>
        <v>12</v>
      </c>
      <c r="G13" s="126" t="str">
        <f t="shared" si="1"/>
        <v/>
      </c>
      <c r="H13" s="126" t="str">
        <f>IFERROR(SMALL(G$2:G$100,ROWS(G$2:$G13)),"")</f>
        <v/>
      </c>
      <c r="I13" s="126" t="str">
        <f t="shared" si="2"/>
        <v/>
      </c>
      <c r="K13" t="str">
        <f t="shared" si="3"/>
        <v/>
      </c>
      <c r="L13" s="126" t="str">
        <f>IFERROR(SMALL(K$2:K$100,ROWS($G$2:K13)),"")</f>
        <v/>
      </c>
      <c r="M13" t="str">
        <f t="shared" si="4"/>
        <v/>
      </c>
    </row>
    <row r="14" spans="1:15" x14ac:dyDescent="0.25">
      <c r="A14" s="125">
        <f>ROWS(A$2:$B14)</f>
        <v>13</v>
      </c>
      <c r="E14" s="126" t="str">
        <f t="shared" si="0"/>
        <v>/</v>
      </c>
      <c r="F14" s="125">
        <f>ROWS($B$2:F14)</f>
        <v>13</v>
      </c>
      <c r="G14" s="126" t="str">
        <f t="shared" si="1"/>
        <v/>
      </c>
      <c r="H14" s="126" t="str">
        <f>IFERROR(SMALL(G$2:G$100,ROWS(G$2:$G14)),"")</f>
        <v/>
      </c>
      <c r="I14" s="126" t="str">
        <f t="shared" si="2"/>
        <v/>
      </c>
      <c r="K14" t="str">
        <f t="shared" si="3"/>
        <v/>
      </c>
      <c r="L14" s="126" t="str">
        <f>IFERROR(SMALL(K$2:K$100,ROWS($G$2:K14)),"")</f>
        <v/>
      </c>
      <c r="M14" t="str">
        <f t="shared" si="4"/>
        <v/>
      </c>
    </row>
    <row r="15" spans="1:15" x14ac:dyDescent="0.25">
      <c r="A15" s="125">
        <f>ROWS(A$2:$B15)</f>
        <v>14</v>
      </c>
      <c r="E15" s="126" t="str">
        <f t="shared" si="0"/>
        <v>/</v>
      </c>
      <c r="F15" s="125">
        <f>ROWS($B$2:F15)</f>
        <v>14</v>
      </c>
      <c r="G15" s="126" t="str">
        <f t="shared" si="1"/>
        <v/>
      </c>
      <c r="H15" s="126" t="str">
        <f>IFERROR(SMALL(G$2:G$100,ROWS(G$2:$G15)),"")</f>
        <v/>
      </c>
      <c r="I15" s="126" t="str">
        <f t="shared" si="2"/>
        <v/>
      </c>
      <c r="K15" t="str">
        <f t="shared" si="3"/>
        <v/>
      </c>
      <c r="L15" s="126" t="str">
        <f>IFERROR(SMALL(K$2:K$100,ROWS($G$2:K15)),"")</f>
        <v/>
      </c>
      <c r="M15" t="str">
        <f t="shared" si="4"/>
        <v/>
      </c>
    </row>
    <row r="16" spans="1:15" x14ac:dyDescent="0.25">
      <c r="A16" s="125">
        <f>ROWS(A$2:$B16)</f>
        <v>15</v>
      </c>
      <c r="E16" s="126" t="str">
        <f t="shared" si="0"/>
        <v>/</v>
      </c>
      <c r="F16" s="125">
        <f>ROWS($B$2:F16)</f>
        <v>15</v>
      </c>
      <c r="G16" s="126" t="str">
        <f t="shared" si="1"/>
        <v/>
      </c>
      <c r="H16" s="126" t="str">
        <f>IFERROR(SMALL(G$2:G$100,ROWS(G$2:$G16)),"")</f>
        <v/>
      </c>
      <c r="I16" s="126" t="str">
        <f t="shared" si="2"/>
        <v/>
      </c>
      <c r="K16" t="str">
        <f t="shared" si="3"/>
        <v/>
      </c>
      <c r="L16" s="126" t="str">
        <f>IFERROR(SMALL(K$2:K$100,ROWS($G$2:K16)),"")</f>
        <v/>
      </c>
      <c r="M16" t="str">
        <f t="shared" si="4"/>
        <v/>
      </c>
    </row>
    <row r="17" spans="1:13" x14ac:dyDescent="0.25">
      <c r="A17" s="125">
        <f>ROWS(A$2:$B17)</f>
        <v>16</v>
      </c>
      <c r="E17" s="126" t="str">
        <f t="shared" si="0"/>
        <v>/</v>
      </c>
      <c r="F17" s="125">
        <f>ROWS($B$2:F17)</f>
        <v>16</v>
      </c>
      <c r="G17" s="126" t="str">
        <f t="shared" si="1"/>
        <v/>
      </c>
      <c r="H17" s="126" t="str">
        <f>IFERROR(SMALL(G$2:G$100,ROWS(G$2:$G17)),"")</f>
        <v/>
      </c>
      <c r="I17" s="126" t="str">
        <f t="shared" si="2"/>
        <v/>
      </c>
      <c r="K17" t="str">
        <f t="shared" si="3"/>
        <v/>
      </c>
      <c r="L17" s="126" t="str">
        <f>IFERROR(SMALL(K$2:K$100,ROWS($G$2:K17)),"")</f>
        <v/>
      </c>
      <c r="M17" t="str">
        <f t="shared" si="4"/>
        <v/>
      </c>
    </row>
    <row r="18" spans="1:13" x14ac:dyDescent="0.25">
      <c r="A18" s="125">
        <f>ROWS(A$2:$B18)</f>
        <v>17</v>
      </c>
      <c r="E18" s="126" t="str">
        <f t="shared" si="0"/>
        <v>/</v>
      </c>
      <c r="F18" s="125">
        <f>ROWS($B$2:F18)</f>
        <v>17</v>
      </c>
      <c r="G18" s="126" t="str">
        <f t="shared" si="1"/>
        <v/>
      </c>
      <c r="H18" s="126" t="str">
        <f>IFERROR(SMALL(G$2:G$100,ROWS(G$2:$G18)),"")</f>
        <v/>
      </c>
      <c r="I18" s="126" t="str">
        <f t="shared" si="2"/>
        <v/>
      </c>
      <c r="K18" t="str">
        <f t="shared" si="3"/>
        <v/>
      </c>
      <c r="L18" s="126" t="str">
        <f>IFERROR(SMALL(K$2:K$100,ROWS($G$2:K18)),"")</f>
        <v/>
      </c>
      <c r="M18" t="str">
        <f t="shared" si="4"/>
        <v/>
      </c>
    </row>
    <row r="19" spans="1:13" x14ac:dyDescent="0.25">
      <c r="A19" s="125">
        <f>ROWS(A$2:$B19)</f>
        <v>18</v>
      </c>
      <c r="E19" s="126" t="str">
        <f t="shared" si="0"/>
        <v>/</v>
      </c>
      <c r="F19" s="125">
        <f>ROWS($B$2:F19)</f>
        <v>18</v>
      </c>
      <c r="G19" s="126" t="str">
        <f t="shared" si="1"/>
        <v/>
      </c>
      <c r="H19" s="126" t="str">
        <f>IFERROR(SMALL(G$2:G$100,ROWS(G$2:$G19)),"")</f>
        <v/>
      </c>
      <c r="I19" s="126" t="str">
        <f t="shared" si="2"/>
        <v/>
      </c>
      <c r="K19" t="str">
        <f t="shared" si="3"/>
        <v/>
      </c>
      <c r="L19" s="126" t="str">
        <f>IFERROR(SMALL(K$2:K$100,ROWS($G$2:K19)),"")</f>
        <v/>
      </c>
      <c r="M19" t="str">
        <f t="shared" si="4"/>
        <v/>
      </c>
    </row>
    <row r="20" spans="1:13" x14ac:dyDescent="0.25">
      <c r="A20" s="125">
        <f>ROWS(A$2:$B20)</f>
        <v>19</v>
      </c>
      <c r="E20" s="126" t="str">
        <f t="shared" si="0"/>
        <v>/</v>
      </c>
      <c r="F20" s="125">
        <f>ROWS($B$2:F20)</f>
        <v>19</v>
      </c>
      <c r="G20" s="126" t="str">
        <f t="shared" si="1"/>
        <v/>
      </c>
      <c r="H20" s="126" t="str">
        <f>IFERROR(SMALL(G$2:G$100,ROWS(G$2:$G20)),"")</f>
        <v/>
      </c>
      <c r="I20" s="126" t="str">
        <f t="shared" si="2"/>
        <v/>
      </c>
      <c r="K20" t="str">
        <f t="shared" si="3"/>
        <v/>
      </c>
      <c r="L20" s="126" t="str">
        <f>IFERROR(SMALL(K$2:K$100,ROWS($G$2:K20)),"")</f>
        <v/>
      </c>
      <c r="M20" t="str">
        <f t="shared" si="4"/>
        <v/>
      </c>
    </row>
    <row r="21" spans="1:13" x14ac:dyDescent="0.25">
      <c r="A21" s="125">
        <f>ROWS(A$2:$B21)</f>
        <v>20</v>
      </c>
      <c r="E21" s="126" t="str">
        <f t="shared" si="0"/>
        <v>/</v>
      </c>
      <c r="F21" s="125">
        <f>ROWS($B$2:F21)</f>
        <v>20</v>
      </c>
      <c r="G21" s="126" t="str">
        <f t="shared" si="1"/>
        <v/>
      </c>
      <c r="H21" s="126" t="str">
        <f>IFERROR(SMALL(G$2:G$100,ROWS(G$2:$G21)),"")</f>
        <v/>
      </c>
      <c r="I21" s="126" t="str">
        <f t="shared" si="2"/>
        <v/>
      </c>
      <c r="K21" t="str">
        <f t="shared" si="3"/>
        <v/>
      </c>
      <c r="L21" s="126" t="str">
        <f>IFERROR(SMALL(K$2:K$100,ROWS($G$2:K21)),"")</f>
        <v/>
      </c>
      <c r="M21" t="str">
        <f t="shared" si="4"/>
        <v/>
      </c>
    </row>
    <row r="22" spans="1:13" x14ac:dyDescent="0.25">
      <c r="A22" s="125">
        <f>ROWS(A$2:$B22)</f>
        <v>21</v>
      </c>
      <c r="E22" s="126" t="str">
        <f t="shared" si="0"/>
        <v>/</v>
      </c>
      <c r="F22" s="125">
        <f>ROWS($B$2:F22)</f>
        <v>21</v>
      </c>
      <c r="G22" s="126" t="str">
        <f t="shared" si="1"/>
        <v/>
      </c>
      <c r="H22" s="126" t="str">
        <f>IFERROR(SMALL(G$2:G$100,ROWS(G$2:$G22)),"")</f>
        <v/>
      </c>
      <c r="I22" s="126" t="str">
        <f t="shared" si="2"/>
        <v/>
      </c>
      <c r="K22" t="str">
        <f t="shared" si="3"/>
        <v/>
      </c>
      <c r="L22" s="126" t="str">
        <f>IFERROR(SMALL(K$2:K$100,ROWS($G$2:K22)),"")</f>
        <v/>
      </c>
      <c r="M22" t="str">
        <f t="shared" si="4"/>
        <v/>
      </c>
    </row>
    <row r="23" spans="1:13" x14ac:dyDescent="0.25">
      <c r="A23" s="125">
        <f>ROWS(A$2:$B23)</f>
        <v>22</v>
      </c>
      <c r="E23" s="126" t="str">
        <f t="shared" si="0"/>
        <v>/</v>
      </c>
      <c r="F23" s="125">
        <f>ROWS($B$2:F23)</f>
        <v>22</v>
      </c>
      <c r="G23" s="126" t="str">
        <f t="shared" si="1"/>
        <v/>
      </c>
      <c r="H23" s="126" t="str">
        <f>IFERROR(SMALL(G$2:G$100,ROWS(G$2:$G23)),"")</f>
        <v/>
      </c>
      <c r="I23" s="126" t="str">
        <f t="shared" si="2"/>
        <v/>
      </c>
      <c r="K23" t="str">
        <f t="shared" si="3"/>
        <v/>
      </c>
      <c r="L23" s="126" t="str">
        <f>IFERROR(SMALL(K$2:K$100,ROWS($G$2:K23)),"")</f>
        <v/>
      </c>
      <c r="M23" t="str">
        <f t="shared" si="4"/>
        <v/>
      </c>
    </row>
    <row r="24" spans="1:13" x14ac:dyDescent="0.25">
      <c r="A24" s="125">
        <f>ROWS(A$2:$B24)</f>
        <v>23</v>
      </c>
      <c r="E24" s="126" t="str">
        <f t="shared" si="0"/>
        <v>/</v>
      </c>
      <c r="F24" s="125">
        <f>ROWS($B$2:F24)</f>
        <v>23</v>
      </c>
      <c r="G24" s="126" t="str">
        <f t="shared" si="1"/>
        <v/>
      </c>
      <c r="H24" s="126" t="str">
        <f>IFERROR(SMALL(G$2:G$100,ROWS(G$2:$G24)),"")</f>
        <v/>
      </c>
      <c r="I24" s="126" t="str">
        <f t="shared" si="2"/>
        <v/>
      </c>
      <c r="K24" t="str">
        <f t="shared" si="3"/>
        <v/>
      </c>
      <c r="L24" s="126" t="str">
        <f>IFERROR(SMALL(K$2:K$100,ROWS($G$2:K24)),"")</f>
        <v/>
      </c>
      <c r="M24" t="str">
        <f t="shared" si="4"/>
        <v/>
      </c>
    </row>
    <row r="25" spans="1:13" x14ac:dyDescent="0.25">
      <c r="A25" s="125">
        <f>ROWS(A$2:$B25)</f>
        <v>24</v>
      </c>
      <c r="E25" s="126" t="str">
        <f t="shared" si="0"/>
        <v>/</v>
      </c>
      <c r="F25" s="125">
        <f>ROWS($B$2:F25)</f>
        <v>24</v>
      </c>
      <c r="G25" s="126" t="str">
        <f t="shared" si="1"/>
        <v/>
      </c>
      <c r="H25" s="126" t="str">
        <f>IFERROR(SMALL(G$2:G$100,ROWS(G$2:$G25)),"")</f>
        <v/>
      </c>
      <c r="I25" s="126" t="str">
        <f t="shared" si="2"/>
        <v/>
      </c>
      <c r="K25" t="str">
        <f t="shared" si="3"/>
        <v/>
      </c>
      <c r="L25" s="126" t="str">
        <f>IFERROR(SMALL(K$2:K$100,ROWS($G$2:K25)),"")</f>
        <v/>
      </c>
      <c r="M25" t="str">
        <f t="shared" si="4"/>
        <v/>
      </c>
    </row>
    <row r="26" spans="1:13" x14ac:dyDescent="0.25">
      <c r="A26" s="125">
        <f>ROWS(A$2:$B26)</f>
        <v>25</v>
      </c>
      <c r="E26" s="126" t="str">
        <f t="shared" si="0"/>
        <v>/</v>
      </c>
      <c r="F26" s="125">
        <f>ROWS($B$2:F26)</f>
        <v>25</v>
      </c>
      <c r="G26" s="126" t="str">
        <f t="shared" si="1"/>
        <v/>
      </c>
      <c r="H26" s="126" t="str">
        <f>IFERROR(SMALL(G$2:G$100,ROWS(G$2:$G26)),"")</f>
        <v/>
      </c>
      <c r="I26" s="126" t="str">
        <f t="shared" si="2"/>
        <v/>
      </c>
      <c r="K26" t="str">
        <f t="shared" si="3"/>
        <v/>
      </c>
      <c r="L26" s="126" t="str">
        <f>IFERROR(SMALL(K$2:K$100,ROWS($G$2:K26)),"")</f>
        <v/>
      </c>
      <c r="M26" t="str">
        <f t="shared" si="4"/>
        <v/>
      </c>
    </row>
    <row r="27" spans="1:13" x14ac:dyDescent="0.25">
      <c r="A27" s="125">
        <f>ROWS(A$2:$B27)</f>
        <v>26</v>
      </c>
      <c r="E27" s="126" t="str">
        <f t="shared" si="0"/>
        <v>/</v>
      </c>
      <c r="F27" s="125">
        <f>ROWS($B$2:F27)</f>
        <v>26</v>
      </c>
      <c r="G27" s="126" t="str">
        <f t="shared" si="1"/>
        <v/>
      </c>
      <c r="H27" s="126" t="str">
        <f>IFERROR(SMALL(G$2:G$100,ROWS(G$2:$G27)),"")</f>
        <v/>
      </c>
      <c r="I27" s="126" t="str">
        <f t="shared" si="2"/>
        <v/>
      </c>
      <c r="K27" t="str">
        <f t="shared" si="3"/>
        <v/>
      </c>
      <c r="L27" s="126" t="str">
        <f>IFERROR(SMALL(K$2:K$100,ROWS($G$2:K27)),"")</f>
        <v/>
      </c>
      <c r="M27" t="str">
        <f t="shared" si="4"/>
        <v/>
      </c>
    </row>
    <row r="28" spans="1:13" x14ac:dyDescent="0.25">
      <c r="A28" s="125">
        <f>ROWS(A$2:$B28)</f>
        <v>27</v>
      </c>
      <c r="E28" s="126" t="str">
        <f t="shared" si="0"/>
        <v>/</v>
      </c>
      <c r="F28" s="125">
        <f>ROWS($B$2:F28)</f>
        <v>27</v>
      </c>
      <c r="G28" s="126" t="str">
        <f t="shared" si="1"/>
        <v/>
      </c>
      <c r="H28" s="126" t="str">
        <f>IFERROR(SMALL(G$2:G$100,ROWS(G$2:$G28)),"")</f>
        <v/>
      </c>
      <c r="I28" s="126" t="str">
        <f t="shared" si="2"/>
        <v/>
      </c>
      <c r="K28" t="str">
        <f t="shared" si="3"/>
        <v/>
      </c>
      <c r="L28" s="126" t="str">
        <f>IFERROR(SMALL(K$2:K$100,ROWS($G$2:K28)),"")</f>
        <v/>
      </c>
      <c r="M28" t="str">
        <f t="shared" si="4"/>
        <v/>
      </c>
    </row>
    <row r="29" spans="1:13" x14ac:dyDescent="0.25">
      <c r="A29" s="125">
        <f>ROWS(A$2:$B29)</f>
        <v>28</v>
      </c>
      <c r="E29" s="126" t="str">
        <f t="shared" si="0"/>
        <v>/</v>
      </c>
      <c r="F29" s="125">
        <f>ROWS($B$2:F29)</f>
        <v>28</v>
      </c>
      <c r="G29" s="126" t="str">
        <f t="shared" si="1"/>
        <v/>
      </c>
      <c r="H29" s="126" t="str">
        <f>IFERROR(SMALL(G$2:G$100,ROWS(G$2:$G29)),"")</f>
        <v/>
      </c>
      <c r="I29" s="126" t="str">
        <f t="shared" si="2"/>
        <v/>
      </c>
      <c r="K29" t="str">
        <f t="shared" si="3"/>
        <v/>
      </c>
      <c r="L29" s="126" t="str">
        <f>IFERROR(SMALL(K$2:K$100,ROWS($G$2:K29)),"")</f>
        <v/>
      </c>
      <c r="M29" t="str">
        <f t="shared" si="4"/>
        <v/>
      </c>
    </row>
    <row r="30" spans="1:13" x14ac:dyDescent="0.25">
      <c r="A30" s="125">
        <f>ROWS(A$2:$B30)</f>
        <v>29</v>
      </c>
      <c r="E30" s="126" t="str">
        <f t="shared" si="0"/>
        <v>/</v>
      </c>
      <c r="F30" s="125">
        <f>ROWS($B$2:F30)</f>
        <v>29</v>
      </c>
      <c r="G30" s="126" t="str">
        <f t="shared" si="1"/>
        <v/>
      </c>
      <c r="H30" s="126" t="str">
        <f>IFERROR(SMALL(G$2:G$100,ROWS(G$2:$G30)),"")</f>
        <v/>
      </c>
      <c r="I30" s="126" t="str">
        <f t="shared" si="2"/>
        <v/>
      </c>
      <c r="K30" t="str">
        <f t="shared" si="3"/>
        <v/>
      </c>
      <c r="L30" s="126" t="str">
        <f>IFERROR(SMALL(K$2:K$100,ROWS($G$2:K30)),"")</f>
        <v/>
      </c>
      <c r="M30" t="str">
        <f t="shared" si="4"/>
        <v/>
      </c>
    </row>
    <row r="31" spans="1:13" x14ac:dyDescent="0.25">
      <c r="A31" s="125">
        <f>ROWS(A$2:$B31)</f>
        <v>30</v>
      </c>
      <c r="E31" s="126" t="str">
        <f t="shared" si="0"/>
        <v>/</v>
      </c>
      <c r="F31" s="125">
        <f>ROWS($B$2:F31)</f>
        <v>30</v>
      </c>
      <c r="G31" s="126" t="str">
        <f t="shared" si="1"/>
        <v/>
      </c>
      <c r="H31" s="126" t="str">
        <f>IFERROR(SMALL(G$2:G$100,ROWS(G$2:$G31)),"")</f>
        <v/>
      </c>
      <c r="I31" s="126" t="str">
        <f t="shared" si="2"/>
        <v/>
      </c>
      <c r="K31" t="str">
        <f t="shared" si="3"/>
        <v/>
      </c>
      <c r="L31" s="126" t="str">
        <f>IFERROR(SMALL(K$2:K$100,ROWS($G$2:K31)),"")</f>
        <v/>
      </c>
      <c r="M31" t="str">
        <f t="shared" si="4"/>
        <v/>
      </c>
    </row>
    <row r="32" spans="1:13" x14ac:dyDescent="0.25">
      <c r="A32" s="125">
        <f>ROWS(A$2:$B32)</f>
        <v>31</v>
      </c>
      <c r="E32" s="126" t="str">
        <f t="shared" si="0"/>
        <v>/</v>
      </c>
      <c r="F32" s="125">
        <f>ROWS($B$2:F32)</f>
        <v>31</v>
      </c>
      <c r="G32" s="126" t="str">
        <f t="shared" si="1"/>
        <v/>
      </c>
      <c r="H32" s="126" t="str">
        <f>IFERROR(SMALL(G$2:G$100,ROWS(G$2:$G32)),"")</f>
        <v/>
      </c>
      <c r="I32" s="126" t="str">
        <f t="shared" si="2"/>
        <v/>
      </c>
      <c r="K32" t="str">
        <f t="shared" si="3"/>
        <v/>
      </c>
      <c r="L32" s="126" t="str">
        <f>IFERROR(SMALL(K$2:K$100,ROWS($G$2:K32)),"")</f>
        <v/>
      </c>
      <c r="M32" t="str">
        <f t="shared" si="4"/>
        <v/>
      </c>
    </row>
    <row r="33" spans="1:13" x14ac:dyDescent="0.25">
      <c r="A33" s="125">
        <f>ROWS(A$2:$B33)</f>
        <v>32</v>
      </c>
      <c r="E33" s="126" t="str">
        <f t="shared" si="0"/>
        <v>/</v>
      </c>
      <c r="F33" s="125">
        <f>ROWS($B$2:F33)</f>
        <v>32</v>
      </c>
      <c r="G33" s="126" t="str">
        <f t="shared" si="1"/>
        <v/>
      </c>
      <c r="H33" s="126" t="str">
        <f>IFERROR(SMALL(G$2:G$100,ROWS(G$2:$G33)),"")</f>
        <v/>
      </c>
      <c r="I33" s="126" t="str">
        <f t="shared" si="2"/>
        <v/>
      </c>
      <c r="K33" t="str">
        <f t="shared" si="3"/>
        <v/>
      </c>
      <c r="L33" s="126" t="str">
        <f>IFERROR(SMALL(K$2:K$100,ROWS($G$2:K33)),"")</f>
        <v/>
      </c>
      <c r="M33" t="str">
        <f t="shared" si="4"/>
        <v/>
      </c>
    </row>
    <row r="34" spans="1:13" x14ac:dyDescent="0.25">
      <c r="A34" s="125">
        <f>ROWS(A$2:$B34)</f>
        <v>33</v>
      </c>
      <c r="E34" s="126" t="str">
        <f t="shared" si="0"/>
        <v>/</v>
      </c>
      <c r="F34" s="125">
        <f>ROWS($B$2:F34)</f>
        <v>33</v>
      </c>
      <c r="G34" s="126" t="str">
        <f t="shared" si="1"/>
        <v/>
      </c>
      <c r="H34" s="126" t="str">
        <f>IFERROR(SMALL(G$2:G$100,ROWS(G$2:$G34)),"")</f>
        <v/>
      </c>
      <c r="I34" s="126" t="str">
        <f t="shared" si="2"/>
        <v/>
      </c>
      <c r="K34" t="str">
        <f t="shared" si="3"/>
        <v/>
      </c>
      <c r="L34" s="126" t="str">
        <f>IFERROR(SMALL(K$2:K$100,ROWS($G$2:K34)),"")</f>
        <v/>
      </c>
      <c r="M34" t="str">
        <f t="shared" si="4"/>
        <v/>
      </c>
    </row>
    <row r="35" spans="1:13" x14ac:dyDescent="0.25">
      <c r="A35" s="125">
        <f>ROWS(A$2:$B35)</f>
        <v>34</v>
      </c>
      <c r="E35" s="126" t="str">
        <f t="shared" si="0"/>
        <v>/</v>
      </c>
      <c r="F35" s="125">
        <f>ROWS($B$2:F35)</f>
        <v>34</v>
      </c>
      <c r="G35" s="126" t="str">
        <f t="shared" si="1"/>
        <v/>
      </c>
      <c r="H35" s="126" t="str">
        <f>IFERROR(SMALL(G$2:G$100,ROWS(G$2:$G35)),"")</f>
        <v/>
      </c>
      <c r="I35" s="126" t="str">
        <f t="shared" si="2"/>
        <v/>
      </c>
      <c r="K35" t="str">
        <f t="shared" si="3"/>
        <v/>
      </c>
      <c r="L35" s="126" t="str">
        <f>IFERROR(SMALL(K$2:K$100,ROWS($G$2:K35)),"")</f>
        <v/>
      </c>
      <c r="M35" t="str">
        <f t="shared" si="4"/>
        <v/>
      </c>
    </row>
    <row r="36" spans="1:13" x14ac:dyDescent="0.25">
      <c r="A36" s="125">
        <f>ROWS(A$2:$B36)</f>
        <v>35</v>
      </c>
      <c r="E36" s="126" t="str">
        <f t="shared" si="0"/>
        <v>/</v>
      </c>
      <c r="F36" s="125">
        <f>ROWS($B$2:F36)</f>
        <v>35</v>
      </c>
      <c r="G36" s="126" t="str">
        <f t="shared" si="1"/>
        <v/>
      </c>
      <c r="H36" s="126" t="str">
        <f>IFERROR(SMALL(G$2:G$100,ROWS(G$2:$G36)),"")</f>
        <v/>
      </c>
      <c r="I36" s="126" t="str">
        <f t="shared" si="2"/>
        <v/>
      </c>
      <c r="K36" t="str">
        <f t="shared" si="3"/>
        <v/>
      </c>
      <c r="L36" s="126" t="str">
        <f>IFERROR(SMALL(K$2:K$100,ROWS($G$2:K36)),"")</f>
        <v/>
      </c>
      <c r="M36" t="str">
        <f t="shared" si="4"/>
        <v/>
      </c>
    </row>
    <row r="37" spans="1:13" x14ac:dyDescent="0.25">
      <c r="A37" s="125">
        <f>ROWS(A$2:$B37)</f>
        <v>36</v>
      </c>
      <c r="E37" s="126" t="str">
        <f t="shared" si="0"/>
        <v>/</v>
      </c>
      <c r="F37" s="125">
        <f>ROWS($B$2:F37)</f>
        <v>36</v>
      </c>
      <c r="G37" s="126" t="str">
        <f t="shared" si="1"/>
        <v/>
      </c>
      <c r="H37" s="126" t="str">
        <f>IFERROR(SMALL(G$2:G$100,ROWS(G$2:$G37)),"")</f>
        <v/>
      </c>
      <c r="I37" s="126" t="str">
        <f t="shared" si="2"/>
        <v/>
      </c>
      <c r="K37" t="str">
        <f t="shared" si="3"/>
        <v/>
      </c>
      <c r="L37" s="126" t="str">
        <f>IFERROR(SMALL(K$2:K$100,ROWS($G$2:K37)),"")</f>
        <v/>
      </c>
      <c r="M37" t="str">
        <f t="shared" si="4"/>
        <v/>
      </c>
    </row>
    <row r="38" spans="1:13" x14ac:dyDescent="0.25">
      <c r="A38" s="125">
        <f>ROWS(A$2:$B38)</f>
        <v>37</v>
      </c>
      <c r="E38" s="126" t="str">
        <f t="shared" si="0"/>
        <v>/</v>
      </c>
      <c r="F38" s="125">
        <f>ROWS($B$2:F38)</f>
        <v>37</v>
      </c>
      <c r="G38" s="126" t="str">
        <f t="shared" si="1"/>
        <v/>
      </c>
      <c r="H38" s="126" t="str">
        <f>IFERROR(SMALL(G$2:G$100,ROWS(G$2:$G38)),"")</f>
        <v/>
      </c>
      <c r="I38" s="126" t="str">
        <f t="shared" si="2"/>
        <v/>
      </c>
      <c r="K38" t="str">
        <f t="shared" si="3"/>
        <v/>
      </c>
      <c r="L38" s="126" t="str">
        <f>IFERROR(SMALL(K$2:K$100,ROWS($G$2:K38)),"")</f>
        <v/>
      </c>
      <c r="M38" t="str">
        <f t="shared" si="4"/>
        <v/>
      </c>
    </row>
    <row r="39" spans="1:13" x14ac:dyDescent="0.25">
      <c r="A39" s="125">
        <f>ROWS(A$2:$B39)</f>
        <v>38</v>
      </c>
      <c r="E39" s="126" t="str">
        <f t="shared" si="0"/>
        <v>/</v>
      </c>
      <c r="F39" s="125">
        <f>ROWS($B$2:F39)</f>
        <v>38</v>
      </c>
      <c r="G39" s="126" t="str">
        <f t="shared" si="1"/>
        <v/>
      </c>
      <c r="H39" s="126" t="str">
        <f>IFERROR(SMALL(G$2:G$100,ROWS(G$2:$G39)),"")</f>
        <v/>
      </c>
      <c r="I39" s="126" t="str">
        <f t="shared" si="2"/>
        <v/>
      </c>
      <c r="K39" t="str">
        <f t="shared" si="3"/>
        <v/>
      </c>
      <c r="L39" s="126" t="str">
        <f>IFERROR(SMALL(K$2:K$100,ROWS($G$2:K39)),"")</f>
        <v/>
      </c>
      <c r="M39" t="str">
        <f t="shared" si="4"/>
        <v/>
      </c>
    </row>
    <row r="40" spans="1:13" x14ac:dyDescent="0.25">
      <c r="A40" s="125">
        <f>ROWS(A$2:$B40)</f>
        <v>39</v>
      </c>
      <c r="E40" s="126" t="str">
        <f t="shared" si="0"/>
        <v>/</v>
      </c>
      <c r="F40" s="125">
        <f>ROWS($B$2:F40)</f>
        <v>39</v>
      </c>
      <c r="G40" s="126" t="str">
        <f t="shared" si="1"/>
        <v/>
      </c>
      <c r="H40" s="126" t="str">
        <f>IFERROR(SMALL(G$2:G$100,ROWS(G$2:$G40)),"")</f>
        <v/>
      </c>
      <c r="I40" s="126" t="str">
        <f t="shared" si="2"/>
        <v/>
      </c>
      <c r="K40" t="str">
        <f t="shared" si="3"/>
        <v/>
      </c>
      <c r="L40" s="126" t="str">
        <f>IFERROR(SMALL(K$2:K$100,ROWS($G$2:K40)),"")</f>
        <v/>
      </c>
      <c r="M40" t="str">
        <f t="shared" si="4"/>
        <v/>
      </c>
    </row>
    <row r="41" spans="1:13" x14ac:dyDescent="0.25">
      <c r="A41" s="125">
        <f>ROWS(A$2:$B41)</f>
        <v>40</v>
      </c>
      <c r="E41" s="126" t="str">
        <f t="shared" si="0"/>
        <v>/</v>
      </c>
      <c r="F41" s="125">
        <f>ROWS($B$2:F41)</f>
        <v>40</v>
      </c>
      <c r="G41" s="126" t="str">
        <f t="shared" si="1"/>
        <v/>
      </c>
      <c r="H41" s="126" t="str">
        <f>IFERROR(SMALL(G$2:G$100,ROWS(G$2:$G41)),"")</f>
        <v/>
      </c>
      <c r="I41" s="126" t="str">
        <f t="shared" si="2"/>
        <v/>
      </c>
      <c r="K41" t="str">
        <f t="shared" si="3"/>
        <v/>
      </c>
      <c r="L41" s="126" t="str">
        <f>IFERROR(SMALL(K$2:K$100,ROWS($G$2:K41)),"")</f>
        <v/>
      </c>
      <c r="M41" t="str">
        <f t="shared" si="4"/>
        <v/>
      </c>
    </row>
    <row r="42" spans="1:13" x14ac:dyDescent="0.25">
      <c r="A42" s="125">
        <f>ROWS(A$2:$B42)</f>
        <v>41</v>
      </c>
      <c r="E42" s="126" t="str">
        <f t="shared" si="0"/>
        <v>/</v>
      </c>
      <c r="F42" s="125">
        <f>ROWS($B$2:F42)</f>
        <v>41</v>
      </c>
      <c r="G42" s="126" t="str">
        <f t="shared" si="1"/>
        <v/>
      </c>
      <c r="H42" s="126" t="str">
        <f>IFERROR(SMALL(G$2:G$100,ROWS(G$2:$G42)),"")</f>
        <v/>
      </c>
      <c r="I42" s="126" t="str">
        <f t="shared" si="2"/>
        <v/>
      </c>
      <c r="K42" t="str">
        <f t="shared" si="3"/>
        <v/>
      </c>
      <c r="L42" s="126" t="str">
        <f>IFERROR(SMALL(K$2:K$100,ROWS($G$2:K42)),"")</f>
        <v/>
      </c>
      <c r="M42" t="str">
        <f t="shared" si="4"/>
        <v/>
      </c>
    </row>
    <row r="43" spans="1:13" x14ac:dyDescent="0.25">
      <c r="A43" s="125">
        <f>ROWS(A$2:$B43)</f>
        <v>42</v>
      </c>
      <c r="E43" s="126" t="str">
        <f t="shared" si="0"/>
        <v>/</v>
      </c>
      <c r="F43" s="125">
        <f>ROWS($B$2:F43)</f>
        <v>42</v>
      </c>
      <c r="G43" s="126" t="str">
        <f t="shared" si="1"/>
        <v/>
      </c>
      <c r="H43" s="126" t="str">
        <f>IFERROR(SMALL(G$2:G$100,ROWS(G$2:$G43)),"")</f>
        <v/>
      </c>
      <c r="I43" s="126" t="str">
        <f t="shared" si="2"/>
        <v/>
      </c>
      <c r="K43" t="str">
        <f t="shared" si="3"/>
        <v/>
      </c>
      <c r="L43" s="126" t="str">
        <f>IFERROR(SMALL(K$2:K$100,ROWS($G$2:K43)),"")</f>
        <v/>
      </c>
      <c r="M43" t="str">
        <f t="shared" si="4"/>
        <v/>
      </c>
    </row>
    <row r="44" spans="1:13" x14ac:dyDescent="0.25">
      <c r="A44" s="125">
        <f>ROWS(A$2:$B44)</f>
        <v>43</v>
      </c>
      <c r="E44" s="126" t="str">
        <f t="shared" si="0"/>
        <v>/</v>
      </c>
      <c r="F44" s="125">
        <f>ROWS($B$2:F44)</f>
        <v>43</v>
      </c>
      <c r="G44" s="126" t="str">
        <f t="shared" si="1"/>
        <v/>
      </c>
      <c r="H44" s="126" t="str">
        <f>IFERROR(SMALL(G$2:G$100,ROWS(G$2:$G44)),"")</f>
        <v/>
      </c>
      <c r="I44" s="126" t="str">
        <f t="shared" si="2"/>
        <v/>
      </c>
      <c r="K44" t="str">
        <f t="shared" si="3"/>
        <v/>
      </c>
      <c r="L44" s="126" t="str">
        <f>IFERROR(SMALL(K$2:K$100,ROWS($G$2:K44)),"")</f>
        <v/>
      </c>
      <c r="M44" t="str">
        <f t="shared" si="4"/>
        <v/>
      </c>
    </row>
    <row r="45" spans="1:13" x14ac:dyDescent="0.25">
      <c r="A45" s="125">
        <f>ROWS(A$2:$B45)</f>
        <v>44</v>
      </c>
      <c r="E45" s="126" t="str">
        <f t="shared" si="0"/>
        <v>/</v>
      </c>
      <c r="F45" s="125">
        <f>ROWS($B$2:F45)</f>
        <v>44</v>
      </c>
      <c r="G45" s="126" t="str">
        <f t="shared" si="1"/>
        <v/>
      </c>
      <c r="H45" s="126" t="str">
        <f>IFERROR(SMALL(G$2:G$100,ROWS(G$2:$G45)),"")</f>
        <v/>
      </c>
      <c r="I45" s="126" t="str">
        <f t="shared" si="2"/>
        <v/>
      </c>
      <c r="K45" t="str">
        <f t="shared" si="3"/>
        <v/>
      </c>
      <c r="L45" s="126" t="str">
        <f>IFERROR(SMALL(K$2:K$100,ROWS($G$2:K45)),"")</f>
        <v/>
      </c>
      <c r="M45" t="str">
        <f t="shared" si="4"/>
        <v/>
      </c>
    </row>
    <row r="46" spans="1:13" x14ac:dyDescent="0.25">
      <c r="A46" s="125">
        <f>ROWS(A$2:$B46)</f>
        <v>45</v>
      </c>
      <c r="E46" s="126" t="str">
        <f t="shared" si="0"/>
        <v>/</v>
      </c>
      <c r="F46" s="125">
        <f>ROWS($B$2:F46)</f>
        <v>45</v>
      </c>
      <c r="G46" s="126" t="str">
        <f t="shared" si="1"/>
        <v/>
      </c>
      <c r="H46" s="126" t="str">
        <f>IFERROR(SMALL(G$2:G$100,ROWS(G$2:$G46)),"")</f>
        <v/>
      </c>
      <c r="I46" s="126" t="str">
        <f t="shared" si="2"/>
        <v/>
      </c>
      <c r="K46" t="str">
        <f t="shared" si="3"/>
        <v/>
      </c>
      <c r="L46" s="126" t="str">
        <f>IFERROR(SMALL(K$2:K$100,ROWS($G$2:K46)),"")</f>
        <v/>
      </c>
      <c r="M46" t="str">
        <f t="shared" si="4"/>
        <v/>
      </c>
    </row>
    <row r="47" spans="1:13" x14ac:dyDescent="0.25">
      <c r="A47" s="125">
        <f>ROWS(A$2:$B47)</f>
        <v>46</v>
      </c>
      <c r="E47" s="126" t="str">
        <f t="shared" si="0"/>
        <v>/</v>
      </c>
      <c r="F47" s="125">
        <f>ROWS($B$2:F47)</f>
        <v>46</v>
      </c>
      <c r="G47" s="126" t="str">
        <f t="shared" si="1"/>
        <v/>
      </c>
      <c r="H47" s="126" t="str">
        <f>IFERROR(SMALL(G$2:G$100,ROWS(G$2:$G47)),"")</f>
        <v/>
      </c>
      <c r="I47" s="126" t="str">
        <f t="shared" si="2"/>
        <v/>
      </c>
      <c r="K47" t="str">
        <f t="shared" si="3"/>
        <v/>
      </c>
      <c r="L47" s="126" t="str">
        <f>IFERROR(SMALL(K$2:K$100,ROWS($G$2:K47)),"")</f>
        <v/>
      </c>
      <c r="M47" t="str">
        <f t="shared" si="4"/>
        <v/>
      </c>
    </row>
    <row r="48" spans="1:13" x14ac:dyDescent="0.25">
      <c r="A48" s="125">
        <f>ROWS(A$2:$B48)</f>
        <v>47</v>
      </c>
      <c r="E48" s="126" t="str">
        <f t="shared" si="0"/>
        <v>/</v>
      </c>
      <c r="F48" s="125">
        <f>ROWS($B$2:F48)</f>
        <v>47</v>
      </c>
      <c r="G48" s="126" t="str">
        <f t="shared" si="1"/>
        <v/>
      </c>
      <c r="H48" s="126" t="str">
        <f>IFERROR(SMALL(G$2:G$100,ROWS(G$2:$G48)),"")</f>
        <v/>
      </c>
      <c r="I48" s="126" t="str">
        <f t="shared" si="2"/>
        <v/>
      </c>
      <c r="K48" t="str">
        <f t="shared" si="3"/>
        <v/>
      </c>
      <c r="L48" s="126" t="str">
        <f>IFERROR(SMALL(K$2:K$100,ROWS($G$2:K48)),"")</f>
        <v/>
      </c>
      <c r="M48" t="str">
        <f t="shared" si="4"/>
        <v/>
      </c>
    </row>
    <row r="49" spans="1:13" x14ac:dyDescent="0.25">
      <c r="A49" s="125">
        <f>ROWS(A$2:$B49)</f>
        <v>48</v>
      </c>
      <c r="E49" s="126" t="str">
        <f t="shared" si="0"/>
        <v>/</v>
      </c>
      <c r="F49" s="125">
        <f>ROWS($B$2:F49)</f>
        <v>48</v>
      </c>
      <c r="G49" s="126" t="str">
        <f t="shared" si="1"/>
        <v/>
      </c>
      <c r="H49" s="126" t="str">
        <f>IFERROR(SMALL(G$2:G$100,ROWS(G$2:$G49)),"")</f>
        <v/>
      </c>
      <c r="I49" s="126" t="str">
        <f t="shared" si="2"/>
        <v/>
      </c>
      <c r="K49" t="str">
        <f t="shared" si="3"/>
        <v/>
      </c>
      <c r="L49" s="126" t="str">
        <f>IFERROR(SMALL(K$2:K$100,ROWS($G$2:K49)),"")</f>
        <v/>
      </c>
      <c r="M49" t="str">
        <f t="shared" si="4"/>
        <v/>
      </c>
    </row>
    <row r="50" spans="1:13" x14ac:dyDescent="0.25">
      <c r="A50" s="125">
        <f>ROWS(A$2:$B50)</f>
        <v>49</v>
      </c>
      <c r="E50" s="126" t="str">
        <f t="shared" si="0"/>
        <v>/</v>
      </c>
      <c r="F50" s="125">
        <f>ROWS($B$2:F50)</f>
        <v>49</v>
      </c>
      <c r="G50" s="126" t="str">
        <f t="shared" si="1"/>
        <v/>
      </c>
      <c r="H50" s="126" t="str">
        <f>IFERROR(SMALL(G$2:G$100,ROWS(G$2:$G50)),"")</f>
        <v/>
      </c>
      <c r="I50" s="126" t="str">
        <f t="shared" si="2"/>
        <v/>
      </c>
      <c r="K50" t="str">
        <f t="shared" si="3"/>
        <v/>
      </c>
      <c r="L50" s="126" t="str">
        <f>IFERROR(SMALL(K$2:K$100,ROWS($G$2:K50)),"")</f>
        <v/>
      </c>
      <c r="M50" t="str">
        <f t="shared" si="4"/>
        <v/>
      </c>
    </row>
    <row r="51" spans="1:13" x14ac:dyDescent="0.25">
      <c r="A51" s="125">
        <f>ROWS(A$2:$B51)</f>
        <v>50</v>
      </c>
      <c r="E51" s="126" t="str">
        <f t="shared" si="0"/>
        <v>/</v>
      </c>
      <c r="F51" s="125">
        <f>ROWS($B$2:F51)</f>
        <v>50</v>
      </c>
      <c r="G51" s="126" t="str">
        <f t="shared" si="1"/>
        <v/>
      </c>
      <c r="H51" s="126" t="str">
        <f>IFERROR(SMALL(G$2:G$100,ROWS(G$2:$G51)),"")</f>
        <v/>
      </c>
      <c r="I51" s="126" t="str">
        <f t="shared" si="2"/>
        <v/>
      </c>
      <c r="K51" t="str">
        <f t="shared" si="3"/>
        <v/>
      </c>
      <c r="L51" s="126" t="str">
        <f>IFERROR(SMALL(K$2:K$100,ROWS($G$2:K51)),"")</f>
        <v/>
      </c>
      <c r="M51" t="str">
        <f t="shared" si="4"/>
        <v/>
      </c>
    </row>
    <row r="52" spans="1:13" x14ac:dyDescent="0.25">
      <c r="A52" s="125">
        <f>ROWS(A$2:$B52)</f>
        <v>51</v>
      </c>
      <c r="E52" s="126" t="str">
        <f t="shared" si="0"/>
        <v>/</v>
      </c>
      <c r="F52" s="125">
        <f>ROWS($B$2:F52)</f>
        <v>51</v>
      </c>
      <c r="G52" s="126" t="str">
        <f t="shared" si="1"/>
        <v/>
      </c>
      <c r="H52" s="126" t="str">
        <f>IFERROR(SMALL(G$2:G$100,ROWS(G$2:$G52)),"")</f>
        <v/>
      </c>
      <c r="I52" s="126" t="str">
        <f t="shared" si="2"/>
        <v/>
      </c>
      <c r="K52" t="str">
        <f t="shared" si="3"/>
        <v/>
      </c>
      <c r="L52" s="126" t="str">
        <f>IFERROR(SMALL(K$2:K$100,ROWS($G$2:K52)),"")</f>
        <v/>
      </c>
      <c r="M52" t="str">
        <f t="shared" si="4"/>
        <v/>
      </c>
    </row>
    <row r="53" spans="1:13" x14ac:dyDescent="0.25">
      <c r="A53" s="125">
        <f>ROWS(A$2:$B53)</f>
        <v>52</v>
      </c>
      <c r="E53" s="126" t="str">
        <f t="shared" si="0"/>
        <v>/</v>
      </c>
      <c r="F53" s="125">
        <f>ROWS($B$2:F53)</f>
        <v>52</v>
      </c>
      <c r="G53" s="126" t="str">
        <f t="shared" si="1"/>
        <v/>
      </c>
      <c r="H53" s="126" t="str">
        <f>IFERROR(SMALL(G$2:G$100,ROWS(G$2:$G53)),"")</f>
        <v/>
      </c>
      <c r="I53" s="126" t="str">
        <f t="shared" si="2"/>
        <v/>
      </c>
      <c r="K53" t="str">
        <f t="shared" si="3"/>
        <v/>
      </c>
      <c r="L53" s="126" t="str">
        <f>IFERROR(SMALL(K$2:K$100,ROWS($G$2:K53)),"")</f>
        <v/>
      </c>
      <c r="M53" t="str">
        <f t="shared" si="4"/>
        <v/>
      </c>
    </row>
    <row r="54" spans="1:13" x14ac:dyDescent="0.25">
      <c r="A54" s="125">
        <f>ROWS(A$2:$B54)</f>
        <v>53</v>
      </c>
      <c r="E54" s="126" t="str">
        <f t="shared" si="0"/>
        <v>/</v>
      </c>
      <c r="F54" s="125">
        <f>ROWS($B$2:F54)</f>
        <v>53</v>
      </c>
      <c r="G54" s="126" t="str">
        <f t="shared" si="1"/>
        <v/>
      </c>
      <c r="H54" s="126" t="str">
        <f>IFERROR(SMALL(G$2:G$100,ROWS(G$2:$G54)),"")</f>
        <v/>
      </c>
      <c r="I54" s="126" t="str">
        <f t="shared" si="2"/>
        <v/>
      </c>
      <c r="K54" t="str">
        <f t="shared" si="3"/>
        <v/>
      </c>
      <c r="L54" s="126" t="str">
        <f>IFERROR(SMALL(K$2:K$100,ROWS($G$2:K54)),"")</f>
        <v/>
      </c>
      <c r="M54" t="str">
        <f t="shared" si="4"/>
        <v/>
      </c>
    </row>
    <row r="55" spans="1:13" x14ac:dyDescent="0.25">
      <c r="A55" s="125">
        <f>ROWS(A$2:$B55)</f>
        <v>54</v>
      </c>
      <c r="E55" s="126" t="str">
        <f t="shared" si="0"/>
        <v>/</v>
      </c>
      <c r="F55" s="125">
        <f>ROWS($B$2:F55)</f>
        <v>54</v>
      </c>
      <c r="G55" s="126" t="str">
        <f t="shared" si="1"/>
        <v/>
      </c>
      <c r="H55" s="126" t="str">
        <f>IFERROR(SMALL(G$2:G$100,ROWS(G$2:$G55)),"")</f>
        <v/>
      </c>
      <c r="I55" s="126" t="str">
        <f t="shared" si="2"/>
        <v/>
      </c>
      <c r="K55" t="str">
        <f t="shared" si="3"/>
        <v/>
      </c>
      <c r="L55" s="126" t="str">
        <f>IFERROR(SMALL(K$2:K$100,ROWS($G$2:K55)),"")</f>
        <v/>
      </c>
      <c r="M55" t="str">
        <f t="shared" si="4"/>
        <v/>
      </c>
    </row>
    <row r="56" spans="1:13" x14ac:dyDescent="0.25">
      <c r="A56" s="125">
        <f>ROWS(A$2:$B56)</f>
        <v>55</v>
      </c>
      <c r="E56" s="126" t="str">
        <f t="shared" si="0"/>
        <v>/</v>
      </c>
      <c r="F56" s="125">
        <f>ROWS($B$2:F56)</f>
        <v>55</v>
      </c>
      <c r="G56" s="126" t="str">
        <f t="shared" si="1"/>
        <v/>
      </c>
      <c r="H56" s="126" t="str">
        <f>IFERROR(SMALL(G$2:G$100,ROWS(G$2:$G56)),"")</f>
        <v/>
      </c>
      <c r="I56" s="126" t="str">
        <f t="shared" si="2"/>
        <v/>
      </c>
      <c r="K56" t="str">
        <f t="shared" si="3"/>
        <v/>
      </c>
      <c r="L56" s="126" t="str">
        <f>IFERROR(SMALL(K$2:K$100,ROWS($G$2:K56)),"")</f>
        <v/>
      </c>
      <c r="M56" t="str">
        <f t="shared" si="4"/>
        <v/>
      </c>
    </row>
    <row r="57" spans="1:13" x14ac:dyDescent="0.25">
      <c r="A57" s="125">
        <f>ROWS(A$2:$B57)</f>
        <v>56</v>
      </c>
      <c r="E57" s="126" t="str">
        <f t="shared" si="0"/>
        <v>/</v>
      </c>
      <c r="F57" s="125">
        <f>ROWS($B$2:F57)</f>
        <v>56</v>
      </c>
      <c r="G57" s="126" t="str">
        <f t="shared" si="1"/>
        <v/>
      </c>
      <c r="H57" s="126" t="str">
        <f>IFERROR(SMALL(G$2:G$100,ROWS(G$2:$G57)),"")</f>
        <v/>
      </c>
      <c r="I57" s="126" t="str">
        <f t="shared" si="2"/>
        <v/>
      </c>
      <c r="K57" t="str">
        <f t="shared" si="3"/>
        <v/>
      </c>
      <c r="L57" s="126" t="str">
        <f>IFERROR(SMALL(K$2:K$100,ROWS($G$2:K57)),"")</f>
        <v/>
      </c>
      <c r="M57" t="str">
        <f t="shared" si="4"/>
        <v/>
      </c>
    </row>
    <row r="58" spans="1:13" x14ac:dyDescent="0.25">
      <c r="A58" s="125">
        <f>ROWS(A$2:$B58)</f>
        <v>57</v>
      </c>
      <c r="E58" s="126" t="str">
        <f t="shared" si="0"/>
        <v>/</v>
      </c>
      <c r="F58" s="125">
        <f>ROWS($B$2:F58)</f>
        <v>57</v>
      </c>
      <c r="G58" s="126" t="str">
        <f t="shared" si="1"/>
        <v/>
      </c>
      <c r="H58" s="126" t="str">
        <f>IFERROR(SMALL(G$2:G$100,ROWS(G$2:$G58)),"")</f>
        <v/>
      </c>
      <c r="I58" s="126" t="str">
        <f t="shared" si="2"/>
        <v/>
      </c>
      <c r="K58" t="str">
        <f t="shared" si="3"/>
        <v/>
      </c>
      <c r="L58" s="126" t="str">
        <f>IFERROR(SMALL(K$2:K$100,ROWS($G$2:K58)),"")</f>
        <v/>
      </c>
      <c r="M58" t="str">
        <f t="shared" si="4"/>
        <v/>
      </c>
    </row>
    <row r="59" spans="1:13" x14ac:dyDescent="0.25">
      <c r="A59" s="125">
        <f>ROWS(A$2:$B59)</f>
        <v>58</v>
      </c>
      <c r="E59" s="126" t="str">
        <f t="shared" si="0"/>
        <v>/</v>
      </c>
      <c r="F59" s="125">
        <f>ROWS($B$2:F59)</f>
        <v>58</v>
      </c>
      <c r="G59" s="126" t="str">
        <f t="shared" si="1"/>
        <v/>
      </c>
      <c r="H59" s="126" t="str">
        <f>IFERROR(SMALL(G$2:G$100,ROWS(G$2:$G59)),"")</f>
        <v/>
      </c>
      <c r="I59" s="126" t="str">
        <f t="shared" si="2"/>
        <v/>
      </c>
      <c r="K59" t="str">
        <f t="shared" si="3"/>
        <v/>
      </c>
      <c r="L59" s="126" t="str">
        <f>IFERROR(SMALL(K$2:K$100,ROWS($G$2:K59)),"")</f>
        <v/>
      </c>
      <c r="M59" t="str">
        <f t="shared" si="4"/>
        <v/>
      </c>
    </row>
    <row r="60" spans="1:13" x14ac:dyDescent="0.25">
      <c r="A60" s="125">
        <f>ROWS(A$2:$B60)</f>
        <v>59</v>
      </c>
      <c r="E60" s="126" t="str">
        <f t="shared" si="0"/>
        <v>/</v>
      </c>
      <c r="F60" s="125">
        <f>ROWS($B$2:F60)</f>
        <v>59</v>
      </c>
      <c r="G60" s="126" t="str">
        <f t="shared" si="1"/>
        <v/>
      </c>
      <c r="H60" s="126" t="str">
        <f>IFERROR(SMALL(G$2:G$100,ROWS(G$2:$G60)),"")</f>
        <v/>
      </c>
      <c r="I60" s="126" t="str">
        <f t="shared" si="2"/>
        <v/>
      </c>
      <c r="K60" t="str">
        <f t="shared" si="3"/>
        <v/>
      </c>
      <c r="L60" s="126" t="str">
        <f>IFERROR(SMALL(K$2:K$100,ROWS($G$2:K60)),"")</f>
        <v/>
      </c>
      <c r="M60" t="str">
        <f t="shared" si="4"/>
        <v/>
      </c>
    </row>
    <row r="61" spans="1:13" x14ac:dyDescent="0.25">
      <c r="A61" s="125">
        <f>ROWS(A$2:$B61)</f>
        <v>60</v>
      </c>
      <c r="E61" s="126" t="str">
        <f t="shared" si="0"/>
        <v>/</v>
      </c>
      <c r="F61" s="125">
        <f>ROWS($B$2:F61)</f>
        <v>60</v>
      </c>
      <c r="G61" s="126" t="str">
        <f t="shared" si="1"/>
        <v/>
      </c>
      <c r="H61" s="126" t="str">
        <f>IFERROR(SMALL(G$2:G$100,ROWS(G$2:$G61)),"")</f>
        <v/>
      </c>
      <c r="I61" s="126" t="str">
        <f t="shared" si="2"/>
        <v/>
      </c>
      <c r="K61" t="str">
        <f t="shared" si="3"/>
        <v/>
      </c>
      <c r="L61" s="126" t="str">
        <f>IFERROR(SMALL(K$2:K$100,ROWS($G$2:K61)),"")</f>
        <v/>
      </c>
      <c r="M61" t="str">
        <f t="shared" si="4"/>
        <v/>
      </c>
    </row>
    <row r="62" spans="1:13" x14ac:dyDescent="0.25">
      <c r="A62" s="125">
        <f>ROWS(A$2:$B62)</f>
        <v>61</v>
      </c>
      <c r="E62" s="126" t="str">
        <f t="shared" si="0"/>
        <v>/</v>
      </c>
      <c r="F62" s="125">
        <f>ROWS($B$2:F62)</f>
        <v>61</v>
      </c>
      <c r="G62" s="126" t="str">
        <f t="shared" si="1"/>
        <v/>
      </c>
      <c r="H62" s="126" t="str">
        <f>IFERROR(SMALL(G$2:G$100,ROWS(G$2:$G62)),"")</f>
        <v/>
      </c>
      <c r="I62" s="126" t="str">
        <f t="shared" si="2"/>
        <v/>
      </c>
      <c r="K62" t="str">
        <f t="shared" si="3"/>
        <v/>
      </c>
      <c r="L62" s="126" t="str">
        <f>IFERROR(SMALL(K$2:K$100,ROWS($G$2:K62)),"")</f>
        <v/>
      </c>
      <c r="M62" t="str">
        <f t="shared" si="4"/>
        <v/>
      </c>
    </row>
    <row r="63" spans="1:13" x14ac:dyDescent="0.25">
      <c r="A63" s="125">
        <f>ROWS(A$2:$B63)</f>
        <v>62</v>
      </c>
      <c r="B63"/>
      <c r="C63"/>
      <c r="D63"/>
      <c r="E63" s="126" t="str">
        <f t="shared" si="0"/>
        <v>/</v>
      </c>
      <c r="F63" s="125">
        <f>ROWS($B$2:F63)</f>
        <v>62</v>
      </c>
      <c r="G63" s="126" t="str">
        <f>IF(B63=B62,"",IF(LEN(B63)&lt;1,"",A63))</f>
        <v/>
      </c>
      <c r="H63" s="126" t="str">
        <f>IFERROR(SMALL(G$2:G$100,ROWS(G$2:$G63)),"")</f>
        <v/>
      </c>
      <c r="I63" s="126" t="str">
        <f t="shared" si="2"/>
        <v/>
      </c>
      <c r="K63" t="str">
        <f t="shared" si="3"/>
        <v/>
      </c>
      <c r="L63" s="126" t="str">
        <f>IFERROR(SMALL(K$2:K$100,ROWS($G$2:K63)),"")</f>
        <v/>
      </c>
      <c r="M63" t="str">
        <f t="shared" si="4"/>
        <v/>
      </c>
    </row>
    <row r="64" spans="1:13" x14ac:dyDescent="0.25">
      <c r="A64" s="125">
        <f>ROWS(A$2:$B64)</f>
        <v>63</v>
      </c>
      <c r="B64"/>
      <c r="C64"/>
      <c r="D64"/>
      <c r="E64" s="126" t="str">
        <f t="shared" si="0"/>
        <v>/</v>
      </c>
      <c r="F64" s="125">
        <f>ROWS($B$2:F64)</f>
        <v>63</v>
      </c>
      <c r="G64" s="126" t="str">
        <f t="shared" ref="G64:G100" si="5">IF(B64=B63,"",IF(LEN(B64)&lt;1,"",A64))</f>
        <v/>
      </c>
      <c r="H64" s="126" t="str">
        <f>IFERROR(SMALL(G$2:G$100,ROWS(G$2:$G64)),"")</f>
        <v/>
      </c>
      <c r="I64" s="126" t="str">
        <f t="shared" si="2"/>
        <v/>
      </c>
      <c r="K64" t="str">
        <f t="shared" si="3"/>
        <v/>
      </c>
      <c r="L64" s="126" t="str">
        <f>IFERROR(SMALL(K$2:K$100,ROWS($G$2:K64)),"")</f>
        <v/>
      </c>
      <c r="M64" t="str">
        <f t="shared" si="4"/>
        <v/>
      </c>
    </row>
    <row r="65" spans="1:13" x14ac:dyDescent="0.25">
      <c r="A65" s="125">
        <f>ROWS(A$2:$B65)</f>
        <v>64</v>
      </c>
      <c r="B65"/>
      <c r="C65"/>
      <c r="D65"/>
      <c r="E65" s="126" t="str">
        <f t="shared" si="0"/>
        <v>/</v>
      </c>
      <c r="F65" s="125">
        <f>ROWS($B$2:F65)</f>
        <v>64</v>
      </c>
      <c r="G65" s="126" t="str">
        <f t="shared" si="5"/>
        <v/>
      </c>
      <c r="H65" s="126" t="str">
        <f>IFERROR(SMALL(G$2:G$100,ROWS(G$2:$G65)),"")</f>
        <v/>
      </c>
      <c r="I65" s="126" t="str">
        <f t="shared" si="2"/>
        <v/>
      </c>
      <c r="K65" t="str">
        <f t="shared" si="3"/>
        <v/>
      </c>
      <c r="L65" s="126" t="str">
        <f>IFERROR(SMALL(K$2:K$100,ROWS($G$2:K65)),"")</f>
        <v/>
      </c>
      <c r="M65" t="str">
        <f t="shared" si="4"/>
        <v/>
      </c>
    </row>
    <row r="66" spans="1:13" x14ac:dyDescent="0.25">
      <c r="A66" s="125">
        <f>ROWS(A$2:$B66)</f>
        <v>65</v>
      </c>
      <c r="B66"/>
      <c r="C66"/>
      <c r="D66"/>
      <c r="E66" s="126" t="str">
        <f t="shared" si="0"/>
        <v>/</v>
      </c>
      <c r="F66" s="125">
        <f>ROWS($B$2:F66)</f>
        <v>65</v>
      </c>
      <c r="G66" s="126" t="str">
        <f t="shared" si="5"/>
        <v/>
      </c>
      <c r="H66" s="126" t="str">
        <f>IFERROR(SMALL(G$2:G$100,ROWS(G$2:$G66)),"")</f>
        <v/>
      </c>
      <c r="I66" s="126" t="str">
        <f t="shared" ref="I66:I100" si="6">IFERROR(VLOOKUP(H66,A:B,2,0),IF(H65&lt;&gt;"","&lt;Neu&gt;",""))</f>
        <v/>
      </c>
      <c r="K66" t="str">
        <f t="shared" si="3"/>
        <v/>
      </c>
      <c r="L66" s="126" t="str">
        <f>IFERROR(SMALL(K$2:K$100,ROWS($G$2:K66)),"")</f>
        <v/>
      </c>
      <c r="M66" t="str">
        <f t="shared" si="4"/>
        <v/>
      </c>
    </row>
    <row r="67" spans="1:13" x14ac:dyDescent="0.25">
      <c r="A67" s="125">
        <f>ROWS(A$2:$B67)</f>
        <v>66</v>
      </c>
      <c r="B67"/>
      <c r="C67"/>
      <c r="D67"/>
      <c r="E67" s="126" t="str">
        <f t="shared" ref="E67:E100" si="7">MID(TRIM(B67)&amp;"/"&amp;TRIM(C67),1,255)</f>
        <v>/</v>
      </c>
      <c r="F67" s="125">
        <f>ROWS($B$2:F67)</f>
        <v>66</v>
      </c>
      <c r="G67" s="126" t="str">
        <f t="shared" si="5"/>
        <v/>
      </c>
      <c r="H67" s="126" t="str">
        <f>IFERROR(SMALL(G$2:G$100,ROWS(G$2:$G67)),"")</f>
        <v/>
      </c>
      <c r="I67" s="126" t="str">
        <f t="shared" si="6"/>
        <v/>
      </c>
      <c r="K67" t="str">
        <f t="shared" ref="K67:K100" si="8">IF(AND($J$2=B67,$J$2&lt;&gt;0),A67,"")</f>
        <v/>
      </c>
      <c r="L67" s="126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25">
        <f>ROWS(A$2:$B68)</f>
        <v>67</v>
      </c>
      <c r="B68"/>
      <c r="C68"/>
      <c r="D68"/>
      <c r="E68" s="126" t="str">
        <f t="shared" si="7"/>
        <v>/</v>
      </c>
      <c r="F68" s="125">
        <f>ROWS($B$2:F68)</f>
        <v>67</v>
      </c>
      <c r="G68" s="126" t="str">
        <f t="shared" si="5"/>
        <v/>
      </c>
      <c r="H68" s="126" t="str">
        <f>IFERROR(SMALL(G$2:G$100,ROWS(G$2:$G68)),"")</f>
        <v/>
      </c>
      <c r="I68" s="126" t="str">
        <f t="shared" si="6"/>
        <v/>
      </c>
      <c r="K68" t="str">
        <f t="shared" si="8"/>
        <v/>
      </c>
      <c r="L68" s="126" t="str">
        <f>IFERROR(SMALL(K$2:K$100,ROWS($G$2:K68)),"")</f>
        <v/>
      </c>
      <c r="M68" t="str">
        <f t="shared" si="9"/>
        <v/>
      </c>
    </row>
    <row r="69" spans="1:13" x14ac:dyDescent="0.25">
      <c r="A69" s="125">
        <f>ROWS(A$2:$B69)</f>
        <v>68</v>
      </c>
      <c r="B69"/>
      <c r="C69"/>
      <c r="D69"/>
      <c r="E69" s="126" t="str">
        <f t="shared" si="7"/>
        <v>/</v>
      </c>
      <c r="F69" s="125">
        <f>ROWS($B$2:F69)</f>
        <v>68</v>
      </c>
      <c r="G69" s="126" t="str">
        <f t="shared" si="5"/>
        <v/>
      </c>
      <c r="H69" s="126" t="str">
        <f>IFERROR(SMALL(G$2:G$100,ROWS(G$2:$G69)),"")</f>
        <v/>
      </c>
      <c r="I69" s="126" t="str">
        <f t="shared" si="6"/>
        <v/>
      </c>
      <c r="K69" t="str">
        <f t="shared" si="8"/>
        <v/>
      </c>
      <c r="L69" s="126" t="str">
        <f>IFERROR(SMALL(K$2:K$100,ROWS($G$2:K69)),"")</f>
        <v/>
      </c>
      <c r="M69" t="str">
        <f t="shared" si="9"/>
        <v/>
      </c>
    </row>
    <row r="70" spans="1:13" x14ac:dyDescent="0.25">
      <c r="A70" s="125">
        <f>ROWS(A$2:$B70)</f>
        <v>69</v>
      </c>
      <c r="B70"/>
      <c r="C70"/>
      <c r="D70"/>
      <c r="E70" s="126" t="str">
        <f t="shared" si="7"/>
        <v>/</v>
      </c>
      <c r="F70" s="125">
        <f>ROWS($B$2:F70)</f>
        <v>69</v>
      </c>
      <c r="G70" s="126" t="str">
        <f t="shared" si="5"/>
        <v/>
      </c>
      <c r="H70" s="126" t="str">
        <f>IFERROR(SMALL(G$2:G$100,ROWS(G$2:$G70)),"")</f>
        <v/>
      </c>
      <c r="I70" s="126" t="str">
        <f t="shared" si="6"/>
        <v/>
      </c>
      <c r="K70" t="str">
        <f t="shared" si="8"/>
        <v/>
      </c>
      <c r="L70" s="126" t="str">
        <f>IFERROR(SMALL(K$2:K$100,ROWS($G$2:K70)),"")</f>
        <v/>
      </c>
      <c r="M70" t="str">
        <f t="shared" si="9"/>
        <v/>
      </c>
    </row>
    <row r="71" spans="1:13" x14ac:dyDescent="0.25">
      <c r="A71" s="125">
        <f>ROWS(A$2:$B71)</f>
        <v>70</v>
      </c>
      <c r="B71"/>
      <c r="C71"/>
      <c r="D71"/>
      <c r="E71" s="126" t="str">
        <f t="shared" si="7"/>
        <v>/</v>
      </c>
      <c r="F71" s="125">
        <f>ROWS($B$2:F71)</f>
        <v>70</v>
      </c>
      <c r="G71" s="126" t="str">
        <f t="shared" si="5"/>
        <v/>
      </c>
      <c r="H71" s="126" t="str">
        <f>IFERROR(SMALL(G$2:G$100,ROWS(G$2:$G71)),"")</f>
        <v/>
      </c>
      <c r="I71" s="126" t="str">
        <f t="shared" si="6"/>
        <v/>
      </c>
      <c r="K71" t="str">
        <f t="shared" si="8"/>
        <v/>
      </c>
      <c r="L71" s="126" t="str">
        <f>IFERROR(SMALL(K$2:K$100,ROWS($G$2:K71)),"")</f>
        <v/>
      </c>
      <c r="M71" t="str">
        <f t="shared" si="9"/>
        <v/>
      </c>
    </row>
    <row r="72" spans="1:13" x14ac:dyDescent="0.25">
      <c r="A72" s="125">
        <f>ROWS(A$2:$B72)</f>
        <v>71</v>
      </c>
      <c r="B72"/>
      <c r="C72"/>
      <c r="D72"/>
      <c r="E72" s="126" t="str">
        <f t="shared" si="7"/>
        <v>/</v>
      </c>
      <c r="F72" s="125">
        <f>ROWS($B$2:F72)</f>
        <v>71</v>
      </c>
      <c r="G72" s="126" t="str">
        <f t="shared" si="5"/>
        <v/>
      </c>
      <c r="H72" s="126" t="str">
        <f>IFERROR(SMALL(G$2:G$100,ROWS(G$2:$G72)),"")</f>
        <v/>
      </c>
      <c r="I72" s="126" t="str">
        <f t="shared" si="6"/>
        <v/>
      </c>
      <c r="K72" t="str">
        <f t="shared" si="8"/>
        <v/>
      </c>
      <c r="L72" s="126" t="str">
        <f>IFERROR(SMALL(K$2:K$100,ROWS($G$2:K72)),"")</f>
        <v/>
      </c>
      <c r="M72" t="str">
        <f t="shared" si="9"/>
        <v/>
      </c>
    </row>
    <row r="73" spans="1:13" x14ac:dyDescent="0.25">
      <c r="A73" s="125">
        <f>ROWS(A$2:$B73)</f>
        <v>72</v>
      </c>
      <c r="B73"/>
      <c r="C73"/>
      <c r="D73"/>
      <c r="E73" s="126" t="str">
        <f t="shared" si="7"/>
        <v>/</v>
      </c>
      <c r="F73" s="125">
        <f>ROWS($B$2:F73)</f>
        <v>72</v>
      </c>
      <c r="G73" s="126" t="str">
        <f t="shared" si="5"/>
        <v/>
      </c>
      <c r="H73" s="126" t="str">
        <f>IFERROR(SMALL(G$2:G$100,ROWS(G$2:$G73)),"")</f>
        <v/>
      </c>
      <c r="I73" s="126" t="str">
        <f t="shared" si="6"/>
        <v/>
      </c>
      <c r="K73" t="str">
        <f t="shared" si="8"/>
        <v/>
      </c>
      <c r="L73" s="126" t="str">
        <f>IFERROR(SMALL(K$2:K$100,ROWS($G$2:K73)),"")</f>
        <v/>
      </c>
      <c r="M73" t="str">
        <f t="shared" si="9"/>
        <v/>
      </c>
    </row>
    <row r="74" spans="1:13" x14ac:dyDescent="0.25">
      <c r="A74" s="125">
        <f>ROWS(A$2:$B74)</f>
        <v>73</v>
      </c>
      <c r="B74"/>
      <c r="C74"/>
      <c r="D74"/>
      <c r="E74" s="126" t="str">
        <f t="shared" si="7"/>
        <v>/</v>
      </c>
      <c r="F74" s="125">
        <f>ROWS($B$2:F74)</f>
        <v>73</v>
      </c>
      <c r="G74" s="126" t="str">
        <f t="shared" si="5"/>
        <v/>
      </c>
      <c r="H74" s="126" t="str">
        <f>IFERROR(SMALL(G$2:G$100,ROWS(G$2:$G74)),"")</f>
        <v/>
      </c>
      <c r="I74" s="126" t="str">
        <f t="shared" si="6"/>
        <v/>
      </c>
      <c r="K74" t="str">
        <f t="shared" si="8"/>
        <v/>
      </c>
      <c r="L74" s="126" t="str">
        <f>IFERROR(SMALL(K$2:K$100,ROWS($G$2:K74)),"")</f>
        <v/>
      </c>
      <c r="M74" t="str">
        <f t="shared" si="9"/>
        <v/>
      </c>
    </row>
    <row r="75" spans="1:13" x14ac:dyDescent="0.25">
      <c r="A75" s="125">
        <f>ROWS(A$2:$B75)</f>
        <v>74</v>
      </c>
      <c r="B75"/>
      <c r="C75"/>
      <c r="D75"/>
      <c r="E75" s="126" t="str">
        <f t="shared" si="7"/>
        <v>/</v>
      </c>
      <c r="F75" s="125">
        <f>ROWS($B$2:F75)</f>
        <v>74</v>
      </c>
      <c r="G75" s="126" t="str">
        <f t="shared" si="5"/>
        <v/>
      </c>
      <c r="H75" s="126" t="str">
        <f>IFERROR(SMALL(G$2:G$100,ROWS(G$2:$G75)),"")</f>
        <v/>
      </c>
      <c r="I75" s="126" t="str">
        <f t="shared" si="6"/>
        <v/>
      </c>
      <c r="K75" t="str">
        <f t="shared" si="8"/>
        <v/>
      </c>
      <c r="L75" s="126" t="str">
        <f>IFERROR(SMALL(K$2:K$100,ROWS($G$2:K75)),"")</f>
        <v/>
      </c>
      <c r="M75" t="str">
        <f t="shared" si="9"/>
        <v/>
      </c>
    </row>
    <row r="76" spans="1:13" x14ac:dyDescent="0.25">
      <c r="A76" s="125">
        <f>ROWS(A$2:$B76)</f>
        <v>75</v>
      </c>
      <c r="B76"/>
      <c r="C76"/>
      <c r="D76"/>
      <c r="E76" s="126" t="str">
        <f t="shared" si="7"/>
        <v>/</v>
      </c>
      <c r="F76" s="125">
        <f>ROWS($B$2:F76)</f>
        <v>75</v>
      </c>
      <c r="G76" s="126" t="str">
        <f t="shared" si="5"/>
        <v/>
      </c>
      <c r="H76" s="126" t="str">
        <f>IFERROR(SMALL(G$2:G$100,ROWS(G$2:$G76)),"")</f>
        <v/>
      </c>
      <c r="I76" s="126" t="str">
        <f t="shared" si="6"/>
        <v/>
      </c>
      <c r="K76" t="str">
        <f t="shared" si="8"/>
        <v/>
      </c>
      <c r="L76" s="126" t="str">
        <f>IFERROR(SMALL(K$2:K$100,ROWS($G$2:K76)),"")</f>
        <v/>
      </c>
      <c r="M76" t="str">
        <f t="shared" si="9"/>
        <v/>
      </c>
    </row>
    <row r="77" spans="1:13" x14ac:dyDescent="0.25">
      <c r="A77" s="125">
        <f>ROWS(A$2:$B77)</f>
        <v>76</v>
      </c>
      <c r="B77"/>
      <c r="C77"/>
      <c r="D77"/>
      <c r="E77" s="126" t="str">
        <f t="shared" si="7"/>
        <v>/</v>
      </c>
      <c r="F77" s="125">
        <f>ROWS($B$2:F77)</f>
        <v>76</v>
      </c>
      <c r="G77" s="126" t="str">
        <f t="shared" si="5"/>
        <v/>
      </c>
      <c r="H77" s="126" t="str">
        <f>IFERROR(SMALL(G$2:G$100,ROWS(G$2:$G77)),"")</f>
        <v/>
      </c>
      <c r="I77" s="126" t="str">
        <f t="shared" si="6"/>
        <v/>
      </c>
      <c r="K77" t="str">
        <f t="shared" si="8"/>
        <v/>
      </c>
      <c r="L77" s="126" t="str">
        <f>IFERROR(SMALL(K$2:K$100,ROWS($G$2:K77)),"")</f>
        <v/>
      </c>
      <c r="M77" t="str">
        <f t="shared" si="9"/>
        <v/>
      </c>
    </row>
    <row r="78" spans="1:13" x14ac:dyDescent="0.25">
      <c r="A78" s="125">
        <f>ROWS(A$2:$B78)</f>
        <v>77</v>
      </c>
      <c r="B78"/>
      <c r="C78"/>
      <c r="D78"/>
      <c r="E78" s="126" t="str">
        <f t="shared" si="7"/>
        <v>/</v>
      </c>
      <c r="F78" s="125">
        <f>ROWS($B$2:F78)</f>
        <v>77</v>
      </c>
      <c r="G78" s="126" t="str">
        <f t="shared" si="5"/>
        <v/>
      </c>
      <c r="H78" s="126" t="str">
        <f>IFERROR(SMALL(G$2:G$100,ROWS(G$2:$G78)),"")</f>
        <v/>
      </c>
      <c r="I78" s="126" t="str">
        <f t="shared" si="6"/>
        <v/>
      </c>
      <c r="K78" t="str">
        <f t="shared" si="8"/>
        <v/>
      </c>
      <c r="L78" s="126" t="str">
        <f>IFERROR(SMALL(K$2:K$100,ROWS($G$2:K78)),"")</f>
        <v/>
      </c>
      <c r="M78" t="str">
        <f t="shared" si="9"/>
        <v/>
      </c>
    </row>
    <row r="79" spans="1:13" x14ac:dyDescent="0.25">
      <c r="A79" s="125">
        <f>ROWS(A$2:$B79)</f>
        <v>78</v>
      </c>
      <c r="B79"/>
      <c r="C79"/>
      <c r="D79"/>
      <c r="E79" s="126" t="str">
        <f t="shared" si="7"/>
        <v>/</v>
      </c>
      <c r="F79" s="125">
        <f>ROWS($B$2:F79)</f>
        <v>78</v>
      </c>
      <c r="G79" s="126" t="str">
        <f t="shared" si="5"/>
        <v/>
      </c>
      <c r="H79" s="126" t="str">
        <f>IFERROR(SMALL(G$2:G$100,ROWS(G$2:$G79)),"")</f>
        <v/>
      </c>
      <c r="I79" s="126" t="str">
        <f t="shared" si="6"/>
        <v/>
      </c>
      <c r="K79" t="str">
        <f t="shared" si="8"/>
        <v/>
      </c>
      <c r="L79" s="126" t="str">
        <f>IFERROR(SMALL(K$2:K$100,ROWS($G$2:K79)),"")</f>
        <v/>
      </c>
      <c r="M79" t="str">
        <f t="shared" si="9"/>
        <v/>
      </c>
    </row>
    <row r="80" spans="1:13" x14ac:dyDescent="0.25">
      <c r="A80" s="125">
        <f>ROWS(A$2:$B80)</f>
        <v>79</v>
      </c>
      <c r="B80"/>
      <c r="C80"/>
      <c r="D80"/>
      <c r="E80" s="126" t="str">
        <f t="shared" si="7"/>
        <v>/</v>
      </c>
      <c r="F80" s="125">
        <f>ROWS($B$2:F80)</f>
        <v>79</v>
      </c>
      <c r="G80" s="126" t="str">
        <f t="shared" si="5"/>
        <v/>
      </c>
      <c r="H80" s="126" t="str">
        <f>IFERROR(SMALL(G$2:G$100,ROWS(G$2:$G80)),"")</f>
        <v/>
      </c>
      <c r="I80" s="126" t="str">
        <f t="shared" si="6"/>
        <v/>
      </c>
      <c r="K80" t="str">
        <f t="shared" si="8"/>
        <v/>
      </c>
      <c r="L80" s="126" t="str">
        <f>IFERROR(SMALL(K$2:K$100,ROWS($G$2:K80)),"")</f>
        <v/>
      </c>
      <c r="M80" t="str">
        <f t="shared" si="9"/>
        <v/>
      </c>
    </row>
    <row r="81" spans="1:13" x14ac:dyDescent="0.25">
      <c r="A81" s="125">
        <f>ROWS(A$2:$B81)</f>
        <v>80</v>
      </c>
      <c r="B81"/>
      <c r="C81"/>
      <c r="D81"/>
      <c r="E81" s="126" t="str">
        <f t="shared" si="7"/>
        <v>/</v>
      </c>
      <c r="F81" s="125">
        <f>ROWS($B$2:F81)</f>
        <v>80</v>
      </c>
      <c r="G81" s="126" t="str">
        <f t="shared" si="5"/>
        <v/>
      </c>
      <c r="H81" s="126" t="str">
        <f>IFERROR(SMALL(G$2:G$100,ROWS(G$2:$G81)),"")</f>
        <v/>
      </c>
      <c r="I81" s="126" t="str">
        <f t="shared" si="6"/>
        <v/>
      </c>
      <c r="K81" t="str">
        <f t="shared" si="8"/>
        <v/>
      </c>
      <c r="L81" s="126" t="str">
        <f>IFERROR(SMALL(K$2:K$100,ROWS($G$2:K81)),"")</f>
        <v/>
      </c>
      <c r="M81" t="str">
        <f t="shared" si="9"/>
        <v/>
      </c>
    </row>
    <row r="82" spans="1:13" x14ac:dyDescent="0.25">
      <c r="A82" s="125">
        <f>ROWS(A$2:$B82)</f>
        <v>81</v>
      </c>
      <c r="B82"/>
      <c r="C82"/>
      <c r="D82"/>
      <c r="E82" s="126" t="str">
        <f t="shared" si="7"/>
        <v>/</v>
      </c>
      <c r="F82" s="125">
        <f>ROWS($B$2:F82)</f>
        <v>81</v>
      </c>
      <c r="G82" s="126" t="str">
        <f t="shared" si="5"/>
        <v/>
      </c>
      <c r="H82" s="126" t="str">
        <f>IFERROR(SMALL(G$2:G$100,ROWS(G$2:$G82)),"")</f>
        <v/>
      </c>
      <c r="I82" s="126" t="str">
        <f t="shared" si="6"/>
        <v/>
      </c>
      <c r="K82" t="str">
        <f t="shared" si="8"/>
        <v/>
      </c>
      <c r="L82" s="126" t="str">
        <f>IFERROR(SMALL(K$2:K$100,ROWS($G$2:K82)),"")</f>
        <v/>
      </c>
      <c r="M82" t="str">
        <f t="shared" si="9"/>
        <v/>
      </c>
    </row>
    <row r="83" spans="1:13" x14ac:dyDescent="0.25">
      <c r="A83" s="125">
        <f>ROWS(A$2:$B83)</f>
        <v>82</v>
      </c>
      <c r="B83"/>
      <c r="C83"/>
      <c r="D83"/>
      <c r="E83" s="126" t="str">
        <f t="shared" si="7"/>
        <v>/</v>
      </c>
      <c r="F83" s="125">
        <f>ROWS($B$2:F83)</f>
        <v>82</v>
      </c>
      <c r="G83" s="126" t="str">
        <f t="shared" si="5"/>
        <v/>
      </c>
      <c r="H83" s="126" t="str">
        <f>IFERROR(SMALL(G$2:G$100,ROWS(G$2:$G83)),"")</f>
        <v/>
      </c>
      <c r="I83" s="126" t="str">
        <f t="shared" si="6"/>
        <v/>
      </c>
      <c r="K83" t="str">
        <f t="shared" si="8"/>
        <v/>
      </c>
      <c r="L83" s="126" t="str">
        <f>IFERROR(SMALL(K$2:K$100,ROWS($G$2:K83)),"")</f>
        <v/>
      </c>
      <c r="M83" t="str">
        <f t="shared" si="9"/>
        <v/>
      </c>
    </row>
    <row r="84" spans="1:13" x14ac:dyDescent="0.25">
      <c r="A84" s="125">
        <f>ROWS(A$2:$B84)</f>
        <v>83</v>
      </c>
      <c r="B84"/>
      <c r="C84"/>
      <c r="D84"/>
      <c r="E84" s="126" t="str">
        <f t="shared" si="7"/>
        <v>/</v>
      </c>
      <c r="F84" s="125">
        <f>ROWS($B$2:F84)</f>
        <v>83</v>
      </c>
      <c r="G84" s="126" t="str">
        <f t="shared" si="5"/>
        <v/>
      </c>
      <c r="H84" s="126" t="str">
        <f>IFERROR(SMALL(G$2:G$100,ROWS(G$2:$G84)),"")</f>
        <v/>
      </c>
      <c r="I84" s="126" t="str">
        <f t="shared" si="6"/>
        <v/>
      </c>
      <c r="K84" t="str">
        <f t="shared" si="8"/>
        <v/>
      </c>
      <c r="L84" s="126" t="str">
        <f>IFERROR(SMALL(K$2:K$100,ROWS($G$2:K84)),"")</f>
        <v/>
      </c>
      <c r="M84" t="str">
        <f t="shared" si="9"/>
        <v/>
      </c>
    </row>
    <row r="85" spans="1:13" x14ac:dyDescent="0.25">
      <c r="A85" s="125">
        <f>ROWS(A$2:$B85)</f>
        <v>84</v>
      </c>
      <c r="B85"/>
      <c r="C85"/>
      <c r="D85"/>
      <c r="E85" s="126" t="str">
        <f t="shared" si="7"/>
        <v>/</v>
      </c>
      <c r="F85" s="125">
        <f>ROWS($B$2:F85)</f>
        <v>84</v>
      </c>
      <c r="G85" s="126" t="str">
        <f t="shared" si="5"/>
        <v/>
      </c>
      <c r="H85" s="126" t="str">
        <f>IFERROR(SMALL(G$2:G$100,ROWS(G$2:$G85)),"")</f>
        <v/>
      </c>
      <c r="I85" s="126" t="str">
        <f t="shared" si="6"/>
        <v/>
      </c>
      <c r="K85" t="str">
        <f t="shared" si="8"/>
        <v/>
      </c>
      <c r="L85" s="126" t="str">
        <f>IFERROR(SMALL(K$2:K$100,ROWS($G$2:K85)),"")</f>
        <v/>
      </c>
      <c r="M85" t="str">
        <f t="shared" si="9"/>
        <v/>
      </c>
    </row>
    <row r="86" spans="1:13" x14ac:dyDescent="0.25">
      <c r="A86" s="125">
        <f>ROWS(A$2:$B86)</f>
        <v>85</v>
      </c>
      <c r="B86"/>
      <c r="C86"/>
      <c r="D86"/>
      <c r="E86" s="126" t="str">
        <f t="shared" si="7"/>
        <v>/</v>
      </c>
      <c r="F86" s="125">
        <f>ROWS($B$2:F86)</f>
        <v>85</v>
      </c>
      <c r="G86" s="126" t="str">
        <f t="shared" si="5"/>
        <v/>
      </c>
      <c r="H86" s="126" t="str">
        <f>IFERROR(SMALL(G$2:G$100,ROWS(G$2:$G86)),"")</f>
        <v/>
      </c>
      <c r="I86" s="126" t="str">
        <f t="shared" si="6"/>
        <v/>
      </c>
      <c r="K86" t="str">
        <f t="shared" si="8"/>
        <v/>
      </c>
      <c r="L86" s="126" t="str">
        <f>IFERROR(SMALL(K$2:K$100,ROWS($G$2:K86)),"")</f>
        <v/>
      </c>
      <c r="M86" t="str">
        <f t="shared" si="9"/>
        <v/>
      </c>
    </row>
    <row r="87" spans="1:13" x14ac:dyDescent="0.25">
      <c r="A87" s="125">
        <f>ROWS(A$2:$B87)</f>
        <v>86</v>
      </c>
      <c r="B87"/>
      <c r="C87"/>
      <c r="D87"/>
      <c r="E87" s="126" t="str">
        <f t="shared" si="7"/>
        <v>/</v>
      </c>
      <c r="F87" s="125">
        <f>ROWS($B$2:F87)</f>
        <v>86</v>
      </c>
      <c r="G87" s="126" t="str">
        <f t="shared" si="5"/>
        <v/>
      </c>
      <c r="H87" s="126" t="str">
        <f>IFERROR(SMALL(G$2:G$100,ROWS(G$2:$G87)),"")</f>
        <v/>
      </c>
      <c r="I87" s="126" t="str">
        <f t="shared" si="6"/>
        <v/>
      </c>
      <c r="K87" t="str">
        <f t="shared" si="8"/>
        <v/>
      </c>
      <c r="L87" s="126" t="str">
        <f>IFERROR(SMALL(K$2:K$100,ROWS($G$2:K87)),"")</f>
        <v/>
      </c>
      <c r="M87" t="str">
        <f t="shared" si="9"/>
        <v/>
      </c>
    </row>
    <row r="88" spans="1:13" x14ac:dyDescent="0.25">
      <c r="A88" s="125">
        <f>ROWS(A$2:$B88)</f>
        <v>87</v>
      </c>
      <c r="B88"/>
      <c r="C88"/>
      <c r="D88"/>
      <c r="E88" s="126" t="str">
        <f t="shared" si="7"/>
        <v>/</v>
      </c>
      <c r="F88" s="125">
        <f>ROWS($B$2:F88)</f>
        <v>87</v>
      </c>
      <c r="G88" s="126" t="str">
        <f t="shared" si="5"/>
        <v/>
      </c>
      <c r="H88" s="126" t="str">
        <f>IFERROR(SMALL(G$2:G$100,ROWS(G$2:$G88)),"")</f>
        <v/>
      </c>
      <c r="I88" s="126" t="str">
        <f t="shared" si="6"/>
        <v/>
      </c>
      <c r="K88" t="str">
        <f t="shared" si="8"/>
        <v/>
      </c>
      <c r="L88" s="126" t="str">
        <f>IFERROR(SMALL(K$2:K$100,ROWS($G$2:K88)),"")</f>
        <v/>
      </c>
      <c r="M88" t="str">
        <f t="shared" si="9"/>
        <v/>
      </c>
    </row>
    <row r="89" spans="1:13" x14ac:dyDescent="0.25">
      <c r="A89" s="125">
        <f>ROWS(A$2:$B89)</f>
        <v>88</v>
      </c>
      <c r="B89"/>
      <c r="C89"/>
      <c r="D89"/>
      <c r="E89" s="126" t="str">
        <f t="shared" si="7"/>
        <v>/</v>
      </c>
      <c r="F89" s="125">
        <f>ROWS($B$2:F89)</f>
        <v>88</v>
      </c>
      <c r="G89" s="126" t="str">
        <f t="shared" si="5"/>
        <v/>
      </c>
      <c r="H89" s="126" t="str">
        <f>IFERROR(SMALL(G$2:G$100,ROWS(G$2:$G89)),"")</f>
        <v/>
      </c>
      <c r="I89" s="126" t="str">
        <f t="shared" si="6"/>
        <v/>
      </c>
      <c r="K89" t="str">
        <f t="shared" si="8"/>
        <v/>
      </c>
      <c r="L89" s="126" t="str">
        <f>IFERROR(SMALL(K$2:K$100,ROWS($G$2:K89)),"")</f>
        <v/>
      </c>
      <c r="M89" t="str">
        <f t="shared" si="9"/>
        <v/>
      </c>
    </row>
    <row r="90" spans="1:13" x14ac:dyDescent="0.25">
      <c r="A90" s="125">
        <f>ROWS(A$2:$B90)</f>
        <v>89</v>
      </c>
      <c r="B90"/>
      <c r="C90"/>
      <c r="D90"/>
      <c r="E90" s="126" t="str">
        <f t="shared" si="7"/>
        <v>/</v>
      </c>
      <c r="F90" s="125">
        <f>ROWS($B$2:F90)</f>
        <v>89</v>
      </c>
      <c r="G90" s="126" t="str">
        <f t="shared" si="5"/>
        <v/>
      </c>
      <c r="H90" s="126" t="str">
        <f>IFERROR(SMALL(G$2:G$100,ROWS(G$2:$G90)),"")</f>
        <v/>
      </c>
      <c r="I90" s="126" t="str">
        <f t="shared" si="6"/>
        <v/>
      </c>
      <c r="K90" t="str">
        <f t="shared" si="8"/>
        <v/>
      </c>
      <c r="L90" s="126" t="str">
        <f>IFERROR(SMALL(K$2:K$100,ROWS($G$2:K90)),"")</f>
        <v/>
      </c>
      <c r="M90" t="str">
        <f t="shared" si="9"/>
        <v/>
      </c>
    </row>
    <row r="91" spans="1:13" x14ac:dyDescent="0.25">
      <c r="A91" s="125">
        <f>ROWS(A$2:$B91)</f>
        <v>90</v>
      </c>
      <c r="B91"/>
      <c r="C91"/>
      <c r="D91"/>
      <c r="E91" s="126" t="str">
        <f t="shared" si="7"/>
        <v>/</v>
      </c>
      <c r="F91" s="125">
        <f>ROWS($B$2:F91)</f>
        <v>90</v>
      </c>
      <c r="G91" s="126" t="str">
        <f t="shared" si="5"/>
        <v/>
      </c>
      <c r="H91" s="126" t="str">
        <f>IFERROR(SMALL(G$2:G$100,ROWS(G$2:$G91)),"")</f>
        <v/>
      </c>
      <c r="I91" s="126" t="str">
        <f t="shared" si="6"/>
        <v/>
      </c>
      <c r="K91" t="str">
        <f t="shared" si="8"/>
        <v/>
      </c>
      <c r="L91" s="126" t="str">
        <f>IFERROR(SMALL(K$2:K$100,ROWS($G$2:K91)),"")</f>
        <v/>
      </c>
      <c r="M91" t="str">
        <f t="shared" si="9"/>
        <v/>
      </c>
    </row>
    <row r="92" spans="1:13" x14ac:dyDescent="0.25">
      <c r="A92" s="125">
        <f>ROWS(A$2:$B92)</f>
        <v>91</v>
      </c>
      <c r="B92"/>
      <c r="C92"/>
      <c r="D92"/>
      <c r="E92" s="126" t="str">
        <f t="shared" si="7"/>
        <v>/</v>
      </c>
      <c r="F92" s="125">
        <f>ROWS($B$2:F92)</f>
        <v>91</v>
      </c>
      <c r="G92" s="126" t="str">
        <f t="shared" si="5"/>
        <v/>
      </c>
      <c r="H92" s="126" t="str">
        <f>IFERROR(SMALL(G$2:G$100,ROWS(G$2:$G92)),"")</f>
        <v/>
      </c>
      <c r="I92" s="126" t="str">
        <f t="shared" si="6"/>
        <v/>
      </c>
      <c r="K92" t="str">
        <f t="shared" si="8"/>
        <v/>
      </c>
      <c r="L92" s="126" t="str">
        <f>IFERROR(SMALL(K$2:K$100,ROWS($G$2:K92)),"")</f>
        <v/>
      </c>
      <c r="M92" t="str">
        <f t="shared" si="9"/>
        <v/>
      </c>
    </row>
    <row r="93" spans="1:13" x14ac:dyDescent="0.25">
      <c r="A93" s="125">
        <f>ROWS(A$2:$B93)</f>
        <v>92</v>
      </c>
      <c r="B93"/>
      <c r="C93"/>
      <c r="D93"/>
      <c r="E93" s="126" t="str">
        <f t="shared" si="7"/>
        <v>/</v>
      </c>
      <c r="F93" s="125">
        <f>ROWS($B$2:F93)</f>
        <v>92</v>
      </c>
      <c r="G93" s="126" t="str">
        <f t="shared" si="5"/>
        <v/>
      </c>
      <c r="H93" s="126" t="str">
        <f>IFERROR(SMALL(G$2:G$100,ROWS(G$2:$G93)),"")</f>
        <v/>
      </c>
      <c r="I93" s="126" t="str">
        <f t="shared" si="6"/>
        <v/>
      </c>
      <c r="K93" t="str">
        <f t="shared" si="8"/>
        <v/>
      </c>
      <c r="L93" s="126" t="str">
        <f>IFERROR(SMALL(K$2:K$100,ROWS($G$2:K93)),"")</f>
        <v/>
      </c>
      <c r="M93" t="str">
        <f t="shared" si="9"/>
        <v/>
      </c>
    </row>
    <row r="94" spans="1:13" x14ac:dyDescent="0.25">
      <c r="A94" s="125">
        <f>ROWS(A$2:$B94)</f>
        <v>93</v>
      </c>
      <c r="B94"/>
      <c r="C94"/>
      <c r="D94"/>
      <c r="E94" s="126" t="str">
        <f t="shared" si="7"/>
        <v>/</v>
      </c>
      <c r="F94" s="125">
        <f>ROWS($B$2:F94)</f>
        <v>93</v>
      </c>
      <c r="G94" s="126" t="str">
        <f t="shared" si="5"/>
        <v/>
      </c>
      <c r="H94" s="126" t="str">
        <f>IFERROR(SMALL(G$2:G$100,ROWS(G$2:$G94)),"")</f>
        <v/>
      </c>
      <c r="I94" s="126" t="str">
        <f t="shared" si="6"/>
        <v/>
      </c>
      <c r="K94" t="str">
        <f t="shared" si="8"/>
        <v/>
      </c>
      <c r="L94" s="126" t="str">
        <f>IFERROR(SMALL(K$2:K$100,ROWS($G$2:K94)),"")</f>
        <v/>
      </c>
      <c r="M94" t="str">
        <f t="shared" si="9"/>
        <v/>
      </c>
    </row>
    <row r="95" spans="1:13" x14ac:dyDescent="0.25">
      <c r="A95" s="125">
        <f>ROWS(A$2:$B95)</f>
        <v>94</v>
      </c>
      <c r="B95"/>
      <c r="C95"/>
      <c r="D95"/>
      <c r="E95" s="126" t="str">
        <f t="shared" si="7"/>
        <v>/</v>
      </c>
      <c r="F95" s="125">
        <f>ROWS($B$2:F95)</f>
        <v>94</v>
      </c>
      <c r="G95" s="126" t="str">
        <f t="shared" si="5"/>
        <v/>
      </c>
      <c r="H95" s="126" t="str">
        <f>IFERROR(SMALL(G$2:G$100,ROWS(G$2:$G95)),"")</f>
        <v/>
      </c>
      <c r="I95" s="126" t="str">
        <f t="shared" si="6"/>
        <v/>
      </c>
      <c r="K95" t="str">
        <f t="shared" si="8"/>
        <v/>
      </c>
      <c r="L95" s="126" t="str">
        <f>IFERROR(SMALL(K$2:K$100,ROWS($G$2:K95)),"")</f>
        <v/>
      </c>
      <c r="M95" t="str">
        <f t="shared" si="9"/>
        <v/>
      </c>
    </row>
    <row r="96" spans="1:13" x14ac:dyDescent="0.25">
      <c r="A96" s="125">
        <f>ROWS(A$2:$B96)</f>
        <v>95</v>
      </c>
      <c r="B96"/>
      <c r="C96"/>
      <c r="D96"/>
      <c r="E96" s="126" t="str">
        <f t="shared" si="7"/>
        <v>/</v>
      </c>
      <c r="F96" s="125">
        <f>ROWS($B$2:F96)</f>
        <v>95</v>
      </c>
      <c r="G96" s="126" t="str">
        <f t="shared" si="5"/>
        <v/>
      </c>
      <c r="H96" s="126" t="str">
        <f>IFERROR(SMALL(G$2:G$100,ROWS(G$2:$G96)),"")</f>
        <v/>
      </c>
      <c r="I96" s="126" t="str">
        <f t="shared" si="6"/>
        <v/>
      </c>
      <c r="K96" t="str">
        <f t="shared" si="8"/>
        <v/>
      </c>
      <c r="L96" s="126" t="str">
        <f>IFERROR(SMALL(K$2:K$100,ROWS($G$2:K96)),"")</f>
        <v/>
      </c>
      <c r="M96" t="str">
        <f t="shared" si="9"/>
        <v/>
      </c>
    </row>
    <row r="97" spans="1:13" x14ac:dyDescent="0.25">
      <c r="A97" s="125">
        <f>ROWS(A$2:$B97)</f>
        <v>96</v>
      </c>
      <c r="B97"/>
      <c r="C97"/>
      <c r="D97"/>
      <c r="E97" s="126" t="str">
        <f t="shared" si="7"/>
        <v>/</v>
      </c>
      <c r="F97" s="125">
        <f>ROWS($B$2:F97)</f>
        <v>96</v>
      </c>
      <c r="G97" s="126" t="str">
        <f t="shared" si="5"/>
        <v/>
      </c>
      <c r="H97" s="126" t="str">
        <f>IFERROR(SMALL(G$2:G$100,ROWS(G$2:$G97)),"")</f>
        <v/>
      </c>
      <c r="I97" s="126" t="str">
        <f t="shared" si="6"/>
        <v/>
      </c>
      <c r="K97" t="str">
        <f t="shared" si="8"/>
        <v/>
      </c>
      <c r="L97" s="126" t="str">
        <f>IFERROR(SMALL(K$2:K$100,ROWS($G$2:K97)),"")</f>
        <v/>
      </c>
      <c r="M97" t="str">
        <f t="shared" si="9"/>
        <v/>
      </c>
    </row>
    <row r="98" spans="1:13" x14ac:dyDescent="0.25">
      <c r="A98" s="125">
        <f>ROWS(A$2:$B98)</f>
        <v>97</v>
      </c>
      <c r="B98"/>
      <c r="C98"/>
      <c r="D98"/>
      <c r="E98" s="126" t="str">
        <f t="shared" si="7"/>
        <v>/</v>
      </c>
      <c r="F98" s="125">
        <f>ROWS($B$2:F98)</f>
        <v>97</v>
      </c>
      <c r="G98" s="126" t="str">
        <f t="shared" si="5"/>
        <v/>
      </c>
      <c r="H98" s="126" t="str">
        <f>IFERROR(SMALL(G$2:G$100,ROWS(G$2:$G98)),"")</f>
        <v/>
      </c>
      <c r="I98" s="126" t="str">
        <f t="shared" si="6"/>
        <v/>
      </c>
      <c r="K98" t="str">
        <f t="shared" si="8"/>
        <v/>
      </c>
      <c r="L98" s="126" t="str">
        <f>IFERROR(SMALL(K$2:K$100,ROWS($G$2:K98)),"")</f>
        <v/>
      </c>
      <c r="M98" t="str">
        <f t="shared" si="9"/>
        <v/>
      </c>
    </row>
    <row r="99" spans="1:13" x14ac:dyDescent="0.25">
      <c r="A99" s="125">
        <f>ROWS(A$2:$B99)</f>
        <v>98</v>
      </c>
      <c r="B99"/>
      <c r="C99"/>
      <c r="D99"/>
      <c r="E99" s="126" t="str">
        <f t="shared" si="7"/>
        <v>/</v>
      </c>
      <c r="F99" s="125">
        <f>ROWS($B$2:F99)</f>
        <v>98</v>
      </c>
      <c r="G99" s="126" t="str">
        <f t="shared" si="5"/>
        <v/>
      </c>
      <c r="H99" s="126" t="str">
        <f>IFERROR(SMALL(G$2:G$100,ROWS(G$2:$G99)),"")</f>
        <v/>
      </c>
      <c r="I99" s="126" t="str">
        <f t="shared" si="6"/>
        <v/>
      </c>
      <c r="K99" t="str">
        <f t="shared" si="8"/>
        <v/>
      </c>
      <c r="L99" s="126" t="str">
        <f>IFERROR(SMALL(K$2:K$100,ROWS($G$2:K99)),"")</f>
        <v/>
      </c>
      <c r="M99" t="str">
        <f t="shared" si="9"/>
        <v/>
      </c>
    </row>
    <row r="100" spans="1:13" x14ac:dyDescent="0.25">
      <c r="A100" s="125">
        <f>ROWS(A$2:$B100)</f>
        <v>99</v>
      </c>
      <c r="B100"/>
      <c r="C100"/>
      <c r="D100"/>
      <c r="E100" s="126" t="str">
        <f t="shared" si="7"/>
        <v>/</v>
      </c>
      <c r="F100" s="125">
        <f>ROWS($B$2:F100)</f>
        <v>99</v>
      </c>
      <c r="G100" s="126" t="str">
        <f t="shared" si="5"/>
        <v/>
      </c>
      <c r="H100" s="126" t="str">
        <f>IFERROR(SMALL(G$2:G$100,ROWS(G$2:$G100)),"")</f>
        <v/>
      </c>
      <c r="I100" s="126" t="str">
        <f t="shared" si="6"/>
        <v/>
      </c>
      <c r="K100" t="str">
        <f t="shared" si="8"/>
        <v/>
      </c>
      <c r="L100" s="126" t="str">
        <f>IFERROR(SMALL(K$2:K$100,ROWS($G$2:K100)),"")</f>
        <v/>
      </c>
      <c r="M100" t="str">
        <f t="shared" si="9"/>
        <v/>
      </c>
    </row>
    <row r="101" spans="1:13" s="133" customFormat="1" x14ac:dyDescent="0.25">
      <c r="A101" s="131"/>
      <c r="B101" s="132" t="s">
        <v>201</v>
      </c>
    </row>
    <row r="102" spans="1:13" x14ac:dyDescent="0.25">
      <c r="A102" s="125"/>
      <c r="B102"/>
      <c r="C102"/>
      <c r="D102"/>
      <c r="E102"/>
      <c r="F102"/>
      <c r="G102"/>
    </row>
    <row r="103" spans="1:13" x14ac:dyDescent="0.25">
      <c r="A103" s="125"/>
      <c r="B103"/>
      <c r="C103"/>
      <c r="D103"/>
      <c r="E103"/>
      <c r="F103"/>
      <c r="G103"/>
    </row>
    <row r="104" spans="1:13" x14ac:dyDescent="0.25">
      <c r="A104" s="125"/>
      <c r="B104"/>
      <c r="C104"/>
      <c r="D104"/>
      <c r="E104"/>
      <c r="F104"/>
      <c r="G104"/>
    </row>
    <row r="105" spans="1:13" x14ac:dyDescent="0.25">
      <c r="A105" s="125"/>
      <c r="B105"/>
      <c r="C105"/>
      <c r="D105"/>
      <c r="E105"/>
      <c r="F105"/>
      <c r="G105"/>
    </row>
    <row r="106" spans="1:13" x14ac:dyDescent="0.25">
      <c r="A106" s="125"/>
      <c r="B106"/>
      <c r="C106"/>
      <c r="D106"/>
      <c r="E106"/>
      <c r="F106"/>
      <c r="G106"/>
    </row>
    <row r="107" spans="1:13" x14ac:dyDescent="0.25">
      <c r="A107" s="125"/>
      <c r="B107"/>
      <c r="C107"/>
      <c r="D107"/>
      <c r="E107"/>
      <c r="F107"/>
      <c r="G107"/>
    </row>
    <row r="108" spans="1:13" x14ac:dyDescent="0.25">
      <c r="A108" s="125"/>
      <c r="B108"/>
      <c r="C108"/>
      <c r="D108"/>
      <c r="E108"/>
      <c r="F108"/>
      <c r="G108"/>
    </row>
    <row r="109" spans="1:13" x14ac:dyDescent="0.25">
      <c r="A109" s="125"/>
      <c r="B109"/>
      <c r="C109"/>
      <c r="D109"/>
      <c r="E109"/>
      <c r="F109"/>
      <c r="G109"/>
    </row>
    <row r="110" spans="1:13" x14ac:dyDescent="0.25">
      <c r="A110" s="125"/>
      <c r="B110"/>
      <c r="C110"/>
      <c r="D110"/>
      <c r="E110"/>
      <c r="F110"/>
      <c r="G110"/>
    </row>
    <row r="111" spans="1:13" x14ac:dyDescent="0.25">
      <c r="A111" s="125"/>
      <c r="B111"/>
      <c r="C111"/>
      <c r="D111"/>
      <c r="E111"/>
      <c r="F111"/>
      <c r="G111"/>
    </row>
    <row r="112" spans="1:13" x14ac:dyDescent="0.25">
      <c r="A112" s="125"/>
      <c r="B112"/>
      <c r="C112"/>
      <c r="D112"/>
      <c r="E112"/>
      <c r="F112"/>
      <c r="G112"/>
    </row>
    <row r="113" spans="1:7" x14ac:dyDescent="0.25">
      <c r="A113" s="125"/>
      <c r="B113"/>
      <c r="C113"/>
      <c r="D113"/>
      <c r="E113"/>
      <c r="F113"/>
      <c r="G113"/>
    </row>
    <row r="114" spans="1:7" x14ac:dyDescent="0.25">
      <c r="A114" s="125"/>
      <c r="B114"/>
      <c r="C114"/>
      <c r="D114"/>
      <c r="E114"/>
      <c r="F114"/>
      <c r="G114"/>
    </row>
    <row r="115" spans="1:7" x14ac:dyDescent="0.25">
      <c r="A115" s="125"/>
      <c r="B115"/>
      <c r="C115"/>
      <c r="D115"/>
      <c r="E115"/>
      <c r="F115"/>
      <c r="G115"/>
    </row>
    <row r="116" spans="1:7" x14ac:dyDescent="0.25">
      <c r="A116" s="125"/>
      <c r="B116"/>
      <c r="C116"/>
      <c r="D116"/>
      <c r="E116"/>
      <c r="F116"/>
      <c r="G116"/>
    </row>
  </sheetData>
  <sheetProtection algorithmName="SHA-512" hashValue="yH1JkoOHQn9q9zIqGbx54o93JKzSLaBtHcMgppFWPbQn4bW7UALswLIX3wpMCgnDAvamchtD8sX5Wq+XcBRKFw==" saltValue="wAxB0XwduT0gjPE+mezc+Q==" spinCount="100000" sheet="1" objects="1" scenarios="1"/>
  <sortState xmlns:xlrd2="http://schemas.microsoft.com/office/spreadsheetml/2017/richdata2" ref="B2:D6">
    <sortCondition ref="B2:B6"/>
    <sortCondition ref="C2:C6"/>
  </sortState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C5" sqref="C5"/>
      <selection pane="bottomLeft" activeCell="B2" sqref="B2:E5"/>
    </sheetView>
  </sheetViews>
  <sheetFormatPr baseColWidth="10" defaultRowHeight="15" x14ac:dyDescent="0.25"/>
  <cols>
    <col min="1" max="1" width="8.85546875" bestFit="1" customWidth="1"/>
    <col min="2" max="2" width="65.7109375" style="126" bestFit="1" customWidth="1"/>
    <col min="3" max="3" width="68" style="126" bestFit="1" customWidth="1"/>
    <col min="4" max="4" width="12.140625" style="126" bestFit="1" customWidth="1"/>
    <col min="5" max="5" width="12.42578125" style="126" bestFit="1" customWidth="1"/>
    <col min="6" max="6" width="114.140625" style="126" customWidth="1"/>
    <col min="7" max="7" width="10.42578125" style="126" customWidth="1"/>
    <col min="8" max="8" width="12.42578125" style="126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27" t="s">
        <v>191</v>
      </c>
      <c r="B1" s="134" t="s">
        <v>202</v>
      </c>
      <c r="C1" s="135" t="s">
        <v>37</v>
      </c>
      <c r="D1" s="128" t="s">
        <v>158</v>
      </c>
      <c r="E1" s="128" t="s">
        <v>203</v>
      </c>
      <c r="F1" s="127" t="s">
        <v>204</v>
      </c>
      <c r="G1" s="127" t="s">
        <v>191</v>
      </c>
      <c r="H1" s="127" t="s">
        <v>218</v>
      </c>
      <c r="I1" s="127" t="s">
        <v>193</v>
      </c>
      <c r="J1" s="127" t="s">
        <v>194</v>
      </c>
      <c r="K1" s="129" t="s">
        <v>205</v>
      </c>
      <c r="L1" s="136" t="s">
        <v>206</v>
      </c>
      <c r="M1" s="127" t="s">
        <v>218</v>
      </c>
      <c r="N1" s="127" t="s">
        <v>191</v>
      </c>
      <c r="O1" s="127" t="s">
        <v>193</v>
      </c>
      <c r="P1" s="127" t="s">
        <v>194</v>
      </c>
      <c r="Q1" s="129" t="s">
        <v>37</v>
      </c>
      <c r="R1" s="136" t="s">
        <v>207</v>
      </c>
      <c r="S1" s="127" t="s">
        <v>191</v>
      </c>
      <c r="T1" s="127" t="s">
        <v>194</v>
      </c>
      <c r="U1" s="127" t="s">
        <v>208</v>
      </c>
      <c r="V1" s="129" t="s">
        <v>158</v>
      </c>
      <c r="W1" s="127" t="s">
        <v>209</v>
      </c>
      <c r="X1" s="136" t="s">
        <v>210</v>
      </c>
      <c r="Y1" s="127" t="s">
        <v>211</v>
      </c>
      <c r="Z1" s="130" t="s">
        <v>212</v>
      </c>
    </row>
    <row r="2" spans="1:26" x14ac:dyDescent="0.25">
      <c r="A2" s="125">
        <f>ROWS(A$2:$B2)</f>
        <v>1</v>
      </c>
      <c r="B2" s="224" t="s">
        <v>219</v>
      </c>
      <c r="C2" s="401" t="s">
        <v>267</v>
      </c>
      <c r="E2" s="186">
        <v>1050103</v>
      </c>
      <c r="F2" s="126" t="str">
        <f>B2&amp;"/"&amp;C2&amp;"/"&amp;D2</f>
        <v>Mobile Hospiz- und Palliativteams/Hospizteam/</v>
      </c>
      <c r="G2" s="125">
        <f>ROWS($B$2:G2)</f>
        <v>1</v>
      </c>
      <c r="H2" s="144"/>
      <c r="I2" s="126">
        <f>IF(B2=B1,"",IF(LEN(B2)&lt;1,"",A2))</f>
        <v>1</v>
      </c>
      <c r="J2" s="126">
        <f>IFERROR(SMALL(I$2:I$100,ROWS($E$2:I2)),"")</f>
        <v>1</v>
      </c>
      <c r="K2" s="126" t="str">
        <f t="shared" ref="K2:K65" si="0">IFERROR(VLOOKUP(J2,A:B,2,0),IF(J1&lt;&gt;"","&lt;Neu&gt;",""))</f>
        <v>Mobile Hospiz- und Palliativteams</v>
      </c>
      <c r="L2" s="184" t="str">
        <f>Deckblatt_Ex_MPT!C8</f>
        <v>Mobile Hospiz- und Palliativteams</v>
      </c>
      <c r="M2" s="145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Hospizteam</v>
      </c>
      <c r="R2" s="184">
        <f>Deckblatt_Ex_MPT!C9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84">
        <f>Deckblatt_Ex_MPT!C10</f>
        <v>0</v>
      </c>
      <c r="Y2" t="str">
        <f>IFERROR(VLOOKUP(X2,V:W,2,0),"")</f>
        <v/>
      </c>
      <c r="Z2" t="str">
        <f>IFERROR(VLOOKUP(VLOOKUP(IF(L2=0,"",L2)&amp;"/"&amp;IF(R2=0,"",TRIM(R2))&amp;"/"&amp;IF(X2=0,"",TRIM(X2)),F:G,2,0),A:E,5,0),"Auswahl fehlt")</f>
        <v>Auswahl fehlt</v>
      </c>
    </row>
    <row r="3" spans="1:26" x14ac:dyDescent="0.25">
      <c r="A3" s="125">
        <f>ROWS(A$2:$B3)</f>
        <v>2</v>
      </c>
      <c r="B3" s="126" t="s">
        <v>219</v>
      </c>
      <c r="C3" s="126" t="s">
        <v>268</v>
      </c>
      <c r="E3" s="126">
        <v>1050104</v>
      </c>
      <c r="F3" s="126" t="str">
        <f t="shared" ref="F3:F66" si="4">B3&amp;"/"&amp;C3&amp;"/"&amp;D3</f>
        <v>Mobile Hospiz- und Palliativteams/Kinder-Hospizteam/</v>
      </c>
      <c r="G3" s="125">
        <f>ROWS($B$2:G3)</f>
        <v>2</v>
      </c>
      <c r="H3" s="144"/>
      <c r="I3" s="126" t="str">
        <f t="shared" ref="I3:I66" si="5">IF(B3=B2,"",IF(LEN(B3)&lt;1,"",A3))</f>
        <v/>
      </c>
      <c r="J3" s="126" t="str">
        <f>IFERROR(SMALL(I$2:I$100,ROWS($E$2:I3)),"")</f>
        <v/>
      </c>
      <c r="K3" s="126" t="str">
        <f t="shared" si="0"/>
        <v>&lt;Neu&gt;</v>
      </c>
      <c r="M3" s="146"/>
      <c r="N3">
        <f t="shared" ref="N3:N66" si="6">IF(AND($L$2=B3,$L$2&lt;&gt;0),A3,"")</f>
        <v>2</v>
      </c>
      <c r="O3">
        <f t="shared" si="1"/>
        <v>2</v>
      </c>
      <c r="P3">
        <f>IFERROR(SMALL(O$2:O$100,ROWS(O$2:O3)),"")</f>
        <v>2</v>
      </c>
      <c r="Q3" t="str">
        <f t="shared" ref="Q3:Q65" si="7">IFERROR(VLOOKUP(P3,A:C,3,0),IF(P2&lt;&gt;"","&lt;Neu&gt;",""))</f>
        <v>Kinder-Hospizteam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25">
        <f>ROWS(A$2:$B4)</f>
        <v>3</v>
      </c>
      <c r="B4" s="126" t="s">
        <v>219</v>
      </c>
      <c r="C4" s="126" t="s">
        <v>269</v>
      </c>
      <c r="E4" s="126">
        <v>1050102</v>
      </c>
      <c r="F4" s="126" t="str">
        <f t="shared" si="4"/>
        <v>Mobile Hospiz- und Palliativteams/Mobiles Kinder-Palliativteam/</v>
      </c>
      <c r="G4" s="125">
        <f>ROWS($B$2:G4)</f>
        <v>3</v>
      </c>
      <c r="H4" s="144"/>
      <c r="I4" s="126" t="str">
        <f t="shared" si="5"/>
        <v/>
      </c>
      <c r="J4" s="126" t="str">
        <f>IFERROR(SMALL(I$2:I$100,ROWS($E$2:I4)),"")</f>
        <v/>
      </c>
      <c r="K4" s="126" t="str">
        <f t="shared" si="0"/>
        <v/>
      </c>
      <c r="M4" s="146"/>
      <c r="N4">
        <f t="shared" si="6"/>
        <v>3</v>
      </c>
      <c r="O4">
        <f t="shared" si="1"/>
        <v>3</v>
      </c>
      <c r="P4">
        <f>IFERROR(SMALL(O$2:O$100,ROWS(O$2:O4)),"")</f>
        <v>3</v>
      </c>
      <c r="Q4" t="str">
        <f t="shared" si="7"/>
        <v>Mobiles Kinder-Palliativteam</v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26"/>
    </row>
    <row r="5" spans="1:26" x14ac:dyDescent="0.25">
      <c r="A5" s="125">
        <f>ROWS(A$2:$B5)</f>
        <v>4</v>
      </c>
      <c r="B5" s="126" t="s">
        <v>219</v>
      </c>
      <c r="C5" s="126" t="s">
        <v>270</v>
      </c>
      <c r="E5" s="126">
        <v>1050101</v>
      </c>
      <c r="F5" s="126" t="str">
        <f t="shared" si="4"/>
        <v>Mobile Hospiz- und Palliativteams/Mobiles Palliativteam/</v>
      </c>
      <c r="G5" s="125">
        <f>ROWS($B$2:G5)</f>
        <v>4</v>
      </c>
      <c r="H5" s="144"/>
      <c r="I5" s="126" t="str">
        <f t="shared" si="5"/>
        <v/>
      </c>
      <c r="J5" s="126" t="str">
        <f>IFERROR(SMALL(I$2:I$100,ROWS($E$2:I5)),"")</f>
        <v/>
      </c>
      <c r="K5" s="126" t="str">
        <f t="shared" si="0"/>
        <v/>
      </c>
      <c r="M5" s="146"/>
      <c r="N5">
        <f t="shared" si="6"/>
        <v>4</v>
      </c>
      <c r="O5">
        <f t="shared" si="1"/>
        <v>4</v>
      </c>
      <c r="P5">
        <f>IFERROR(SMALL(O$2:O$100,ROWS(O$2:O5)),"")</f>
        <v>4</v>
      </c>
      <c r="Q5" t="str">
        <f t="shared" si="7"/>
        <v>Mobiles Palliativteam</v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25">
        <f>ROWS(A$2:$B6)</f>
        <v>5</v>
      </c>
      <c r="F6" s="126" t="str">
        <f t="shared" si="4"/>
        <v>//</v>
      </c>
      <c r="G6" s="125">
        <f>ROWS($B$2:G6)</f>
        <v>5</v>
      </c>
      <c r="H6" s="144"/>
      <c r="I6" s="126" t="str">
        <f t="shared" si="5"/>
        <v/>
      </c>
      <c r="J6" s="126" t="str">
        <f>IFERROR(SMALL(I$2:I$100,ROWS($E$2:I6)),"")</f>
        <v/>
      </c>
      <c r="K6" s="126" t="str">
        <f t="shared" si="0"/>
        <v/>
      </c>
      <c r="M6" s="146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>&lt;Neu&gt;</v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25">
        <f>ROWS(A$2:$B7)</f>
        <v>6</v>
      </c>
      <c r="F7" s="126" t="str">
        <f t="shared" si="4"/>
        <v>//</v>
      </c>
      <c r="G7" s="125">
        <f>ROWS($B$2:G7)</f>
        <v>6</v>
      </c>
      <c r="H7" s="144"/>
      <c r="I7" s="126" t="str">
        <f t="shared" si="5"/>
        <v/>
      </c>
      <c r="J7" s="126" t="str">
        <f>IFERROR(SMALL(I$2:I$100,ROWS($E$2:I7)),"")</f>
        <v/>
      </c>
      <c r="K7" s="126" t="str">
        <f t="shared" si="0"/>
        <v/>
      </c>
      <c r="M7" s="146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25">
        <f>ROWS(A$2:$B8)</f>
        <v>7</v>
      </c>
      <c r="F8" s="126" t="str">
        <f t="shared" si="4"/>
        <v>//</v>
      </c>
      <c r="G8" s="125">
        <f>ROWS($B$2:G8)</f>
        <v>7</v>
      </c>
      <c r="H8" s="144"/>
      <c r="I8" s="126" t="str">
        <f t="shared" si="5"/>
        <v/>
      </c>
      <c r="J8" s="126" t="str">
        <f>IFERROR(SMALL(I$2:I$100,ROWS($E$2:I8)),"")</f>
        <v/>
      </c>
      <c r="K8" s="126" t="str">
        <f t="shared" si="0"/>
        <v/>
      </c>
      <c r="M8" s="146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25">
        <f>ROWS(A$2:$B9)</f>
        <v>8</v>
      </c>
      <c r="F9" s="126" t="str">
        <f t="shared" si="4"/>
        <v>//</v>
      </c>
      <c r="G9" s="125">
        <f>ROWS($B$2:G9)</f>
        <v>8</v>
      </c>
      <c r="H9" s="144"/>
      <c r="I9" s="126" t="str">
        <f t="shared" si="5"/>
        <v/>
      </c>
      <c r="J9" s="126" t="str">
        <f>IFERROR(SMALL(I$2:I$100,ROWS($E$2:I9)),"")</f>
        <v/>
      </c>
      <c r="K9" s="126" t="str">
        <f t="shared" si="0"/>
        <v/>
      </c>
      <c r="M9" s="146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25">
        <f>ROWS(A$2:$B10)</f>
        <v>9</v>
      </c>
      <c r="F10" s="126" t="str">
        <f t="shared" si="4"/>
        <v>//</v>
      </c>
      <c r="G10" s="125">
        <f>ROWS($B$2:G10)</f>
        <v>9</v>
      </c>
      <c r="H10" s="144"/>
      <c r="I10" s="126" t="str">
        <f t="shared" si="5"/>
        <v/>
      </c>
      <c r="J10" s="126" t="str">
        <f>IFERROR(SMALL(I$2:I$100,ROWS($E$2:I10)),"")</f>
        <v/>
      </c>
      <c r="K10" s="126" t="str">
        <f t="shared" si="0"/>
        <v/>
      </c>
      <c r="M10" s="146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25">
        <f>ROWS(A$2:$B11)</f>
        <v>10</v>
      </c>
      <c r="F11" s="126" t="str">
        <f t="shared" si="4"/>
        <v>//</v>
      </c>
      <c r="G11" s="125">
        <f>ROWS($B$2:G11)</f>
        <v>10</v>
      </c>
      <c r="H11" s="144"/>
      <c r="I11" s="126" t="str">
        <f t="shared" si="5"/>
        <v/>
      </c>
      <c r="J11" s="126" t="str">
        <f>IFERROR(SMALL(I$2:I$100,ROWS($E$2:I11)),"")</f>
        <v/>
      </c>
      <c r="K11" s="126" t="str">
        <f t="shared" si="0"/>
        <v/>
      </c>
      <c r="M11" s="146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25">
        <f>ROWS(A$2:$B12)</f>
        <v>11</v>
      </c>
      <c r="D12" s="137"/>
      <c r="F12" s="126" t="str">
        <f t="shared" si="4"/>
        <v>//</v>
      </c>
      <c r="G12" s="125">
        <f>ROWS($B$2:G12)</f>
        <v>11</v>
      </c>
      <c r="H12" s="144"/>
      <c r="I12" s="126" t="str">
        <f t="shared" si="5"/>
        <v/>
      </c>
      <c r="J12" s="126" t="str">
        <f>IFERROR(SMALL(I$2:I$100,ROWS($E$2:I12)),"")</f>
        <v/>
      </c>
      <c r="K12" s="126" t="str">
        <f t="shared" si="0"/>
        <v/>
      </c>
      <c r="M12" s="146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25">
        <f>ROWS(A$2:$B13)</f>
        <v>12</v>
      </c>
      <c r="F13" s="126" t="str">
        <f t="shared" si="4"/>
        <v>//</v>
      </c>
      <c r="G13" s="125">
        <f>ROWS($B$2:G13)</f>
        <v>12</v>
      </c>
      <c r="H13" s="144"/>
      <c r="I13" s="126" t="str">
        <f t="shared" si="5"/>
        <v/>
      </c>
      <c r="J13" s="126" t="str">
        <f>IFERROR(SMALL(I$2:I$100,ROWS($E$2:I13)),"")</f>
        <v/>
      </c>
      <c r="K13" s="126" t="str">
        <f t="shared" si="0"/>
        <v/>
      </c>
      <c r="M13" s="146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25">
        <f>ROWS(A$2:$B14)</f>
        <v>13</v>
      </c>
      <c r="F14" s="126" t="str">
        <f t="shared" si="4"/>
        <v>//</v>
      </c>
      <c r="G14" s="125">
        <f>ROWS($B$2:G14)</f>
        <v>13</v>
      </c>
      <c r="H14" s="144"/>
      <c r="I14" s="126" t="str">
        <f t="shared" si="5"/>
        <v/>
      </c>
      <c r="J14" s="126" t="str">
        <f>IFERROR(SMALL(I$2:I$100,ROWS($E$2:I14)),"")</f>
        <v/>
      </c>
      <c r="K14" s="126" t="str">
        <f t="shared" si="0"/>
        <v/>
      </c>
      <c r="M14" s="146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25">
        <f>ROWS(A$2:$B15)</f>
        <v>14</v>
      </c>
      <c r="F15" s="126" t="str">
        <f t="shared" si="4"/>
        <v>//</v>
      </c>
      <c r="G15" s="125">
        <f>ROWS($B$2:G15)</f>
        <v>14</v>
      </c>
      <c r="H15" s="144"/>
      <c r="I15" s="126" t="str">
        <f t="shared" si="5"/>
        <v/>
      </c>
      <c r="J15" s="126" t="str">
        <f>IFERROR(SMALL(I$2:I$100,ROWS($E$2:I15)),"")</f>
        <v/>
      </c>
      <c r="K15" s="126" t="str">
        <f t="shared" si="0"/>
        <v/>
      </c>
      <c r="M15" s="146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25">
        <f>ROWS(A$2:$B16)</f>
        <v>15</v>
      </c>
      <c r="F16" s="126" t="str">
        <f t="shared" si="4"/>
        <v>//</v>
      </c>
      <c r="G16" s="125">
        <f>ROWS($B$2:G16)</f>
        <v>15</v>
      </c>
      <c r="H16" s="144"/>
      <c r="I16" s="126" t="str">
        <f t="shared" si="5"/>
        <v/>
      </c>
      <c r="J16" s="126" t="str">
        <f>IFERROR(SMALL(I$2:I$100,ROWS($E$2:I16)),"")</f>
        <v/>
      </c>
      <c r="K16" s="126" t="str">
        <f t="shared" si="0"/>
        <v/>
      </c>
      <c r="M16" s="146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25">
        <f>ROWS(A$2:$B17)</f>
        <v>16</v>
      </c>
      <c r="D17" s="137"/>
      <c r="F17" s="126" t="str">
        <f t="shared" si="4"/>
        <v>//</v>
      </c>
      <c r="G17" s="125">
        <f>ROWS($B$2:G17)</f>
        <v>16</v>
      </c>
      <c r="H17" s="144"/>
      <c r="I17" s="126" t="str">
        <f t="shared" si="5"/>
        <v/>
      </c>
      <c r="J17" s="126" t="str">
        <f>IFERROR(SMALL(I$2:I$100,ROWS($E$2:I17)),"")</f>
        <v/>
      </c>
      <c r="K17" s="126" t="str">
        <f t="shared" si="0"/>
        <v/>
      </c>
      <c r="M17" s="146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25">
        <f>ROWS(A$2:$B18)</f>
        <v>17</v>
      </c>
      <c r="F18" s="126" t="str">
        <f t="shared" si="4"/>
        <v>//</v>
      </c>
      <c r="G18" s="125">
        <f>ROWS($B$2:G18)</f>
        <v>17</v>
      </c>
      <c r="H18" s="144"/>
      <c r="I18" s="126" t="str">
        <f t="shared" si="5"/>
        <v/>
      </c>
      <c r="J18" s="126" t="str">
        <f>IFERROR(SMALL(I$2:I$100,ROWS($E$2:I18)),"")</f>
        <v/>
      </c>
      <c r="K18" s="126" t="str">
        <f t="shared" si="0"/>
        <v/>
      </c>
      <c r="M18" s="146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25">
        <f>ROWS(A$2:$B19)</f>
        <v>18</v>
      </c>
      <c r="F19" s="126" t="str">
        <f t="shared" si="4"/>
        <v>//</v>
      </c>
      <c r="G19" s="125">
        <f>ROWS($B$2:G19)</f>
        <v>18</v>
      </c>
      <c r="H19" s="144"/>
      <c r="I19" s="126" t="str">
        <f t="shared" si="5"/>
        <v/>
      </c>
      <c r="J19" s="126" t="str">
        <f>IFERROR(SMALL(I$2:I$100,ROWS($E$2:I19)),"")</f>
        <v/>
      </c>
      <c r="K19" s="126" t="str">
        <f t="shared" si="0"/>
        <v/>
      </c>
      <c r="M19" s="146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25">
        <f>ROWS(A$2:$B20)</f>
        <v>19</v>
      </c>
      <c r="F20" s="126" t="str">
        <f t="shared" si="4"/>
        <v>//</v>
      </c>
      <c r="G20" s="125">
        <f>ROWS($B$2:G20)</f>
        <v>19</v>
      </c>
      <c r="H20" s="144"/>
      <c r="I20" s="126" t="str">
        <f t="shared" si="5"/>
        <v/>
      </c>
      <c r="J20" s="126" t="str">
        <f>IFERROR(SMALL(I$2:I$100,ROWS($E$2:I20)),"")</f>
        <v/>
      </c>
      <c r="K20" s="126" t="str">
        <f t="shared" si="0"/>
        <v/>
      </c>
      <c r="M20" s="146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25">
        <f>ROWS(A$2:$B21)</f>
        <v>20</v>
      </c>
      <c r="F21" s="126" t="str">
        <f t="shared" si="4"/>
        <v>//</v>
      </c>
      <c r="G21" s="125">
        <f>ROWS($B$2:G21)</f>
        <v>20</v>
      </c>
      <c r="H21" s="144"/>
      <c r="I21" s="126" t="str">
        <f t="shared" si="5"/>
        <v/>
      </c>
      <c r="J21" s="126" t="str">
        <f>IFERROR(SMALL(I$2:I$100,ROWS($E$2:I21)),"")</f>
        <v/>
      </c>
      <c r="K21" s="126" t="str">
        <f t="shared" si="0"/>
        <v/>
      </c>
      <c r="M21" s="146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25">
        <f>ROWS(A$2:$B22)</f>
        <v>21</v>
      </c>
      <c r="F22" s="126" t="str">
        <f t="shared" si="4"/>
        <v>//</v>
      </c>
      <c r="G22" s="125">
        <f>ROWS($B$2:G22)</f>
        <v>21</v>
      </c>
      <c r="H22" s="144"/>
      <c r="I22" s="126" t="str">
        <f t="shared" si="5"/>
        <v/>
      </c>
      <c r="J22" s="126" t="str">
        <f>IFERROR(SMALL(I$2:I$100,ROWS($E$2:I22)),"")</f>
        <v/>
      </c>
      <c r="K22" s="126" t="str">
        <f t="shared" si="0"/>
        <v/>
      </c>
      <c r="M22" s="146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25">
        <f>ROWS(A$2:$B23)</f>
        <v>22</v>
      </c>
      <c r="F23" s="126" t="str">
        <f t="shared" si="4"/>
        <v>//</v>
      </c>
      <c r="G23" s="125">
        <f>ROWS($B$2:G23)</f>
        <v>22</v>
      </c>
      <c r="H23" s="144"/>
      <c r="I23" s="126" t="str">
        <f t="shared" si="5"/>
        <v/>
      </c>
      <c r="J23" s="126" t="str">
        <f>IFERROR(SMALL(I$2:I$100,ROWS($E$2:I23)),"")</f>
        <v/>
      </c>
      <c r="K23" s="126" t="str">
        <f t="shared" si="0"/>
        <v/>
      </c>
      <c r="M23" s="146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25">
        <f>ROWS(A$2:$B24)</f>
        <v>23</v>
      </c>
      <c r="C24"/>
      <c r="D24"/>
      <c r="F24" s="126" t="str">
        <f t="shared" si="4"/>
        <v>//</v>
      </c>
      <c r="G24" s="125">
        <f>ROWS($B$2:G24)</f>
        <v>23</v>
      </c>
      <c r="H24" s="144"/>
      <c r="I24" s="126" t="str">
        <f t="shared" si="5"/>
        <v/>
      </c>
      <c r="J24" s="126" t="str">
        <f>IFERROR(SMALL(I$2:I$100,ROWS($E$2:I24)),"")</f>
        <v/>
      </c>
      <c r="K24" s="126" t="str">
        <f t="shared" si="0"/>
        <v/>
      </c>
      <c r="M24" s="146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25">
        <f>ROWS(A$2:$B25)</f>
        <v>24</v>
      </c>
      <c r="C25"/>
      <c r="D25"/>
      <c r="F25" s="126" t="str">
        <f t="shared" si="4"/>
        <v>//</v>
      </c>
      <c r="G25" s="125">
        <f>ROWS($B$2:G25)</f>
        <v>24</v>
      </c>
      <c r="H25" s="144"/>
      <c r="I25" s="126" t="str">
        <f t="shared" si="5"/>
        <v/>
      </c>
      <c r="J25" s="126" t="str">
        <f>IFERROR(SMALL(I$2:I$100,ROWS($E$2:I25)),"")</f>
        <v/>
      </c>
      <c r="K25" s="126" t="str">
        <f t="shared" si="0"/>
        <v/>
      </c>
      <c r="M25" s="146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25">
        <f>ROWS(A$2:$B26)</f>
        <v>25</v>
      </c>
      <c r="B26"/>
      <c r="C26"/>
      <c r="D26"/>
      <c r="E26"/>
      <c r="F26" s="126" t="str">
        <f t="shared" si="4"/>
        <v>//</v>
      </c>
      <c r="G26" s="125">
        <f>ROWS($B$2:G26)</f>
        <v>25</v>
      </c>
      <c r="H26" s="144"/>
      <c r="I26" s="126" t="str">
        <f t="shared" si="5"/>
        <v/>
      </c>
      <c r="J26" s="126" t="str">
        <f>IFERROR(SMALL(I$2:I$100,ROWS($E$2:I26)),"")</f>
        <v/>
      </c>
      <c r="K26" s="126" t="str">
        <f t="shared" si="0"/>
        <v/>
      </c>
      <c r="M26" s="146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25">
        <f>ROWS(A$2:$B27)</f>
        <v>26</v>
      </c>
      <c r="B27"/>
      <c r="C27"/>
      <c r="D27"/>
      <c r="E27"/>
      <c r="F27" s="126" t="str">
        <f t="shared" si="4"/>
        <v>//</v>
      </c>
      <c r="G27" s="125">
        <f>ROWS($B$2:G27)</f>
        <v>26</v>
      </c>
      <c r="H27" s="144"/>
      <c r="I27" s="126" t="str">
        <f t="shared" si="5"/>
        <v/>
      </c>
      <c r="J27" s="126" t="str">
        <f>IFERROR(SMALL(I$2:I$100,ROWS($E$2:I27)),"")</f>
        <v/>
      </c>
      <c r="K27" s="126" t="str">
        <f t="shared" si="0"/>
        <v/>
      </c>
      <c r="M27" s="146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25">
        <f>ROWS(A$2:$B28)</f>
        <v>27</v>
      </c>
      <c r="B28"/>
      <c r="C28"/>
      <c r="D28"/>
      <c r="E28"/>
      <c r="F28" s="126" t="str">
        <f t="shared" si="4"/>
        <v>//</v>
      </c>
      <c r="G28" s="125">
        <f>ROWS($B$2:G28)</f>
        <v>27</v>
      </c>
      <c r="H28" s="144"/>
      <c r="I28" s="126" t="str">
        <f t="shared" si="5"/>
        <v/>
      </c>
      <c r="J28" s="126" t="str">
        <f>IFERROR(SMALL(I$2:I$100,ROWS($E$2:I28)),"")</f>
        <v/>
      </c>
      <c r="K28" s="126" t="str">
        <f t="shared" si="0"/>
        <v/>
      </c>
      <c r="M28" s="146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25">
        <f>ROWS(A$2:$B29)</f>
        <v>28</v>
      </c>
      <c r="B29"/>
      <c r="C29"/>
      <c r="D29"/>
      <c r="E29"/>
      <c r="F29" s="126" t="str">
        <f t="shared" si="4"/>
        <v>//</v>
      </c>
      <c r="G29" s="125">
        <f>ROWS($B$2:G29)</f>
        <v>28</v>
      </c>
      <c r="H29" s="144"/>
      <c r="I29" s="126" t="str">
        <f t="shared" si="5"/>
        <v/>
      </c>
      <c r="J29" s="126" t="str">
        <f>IFERROR(SMALL(I$2:I$100,ROWS($E$2:I29)),"")</f>
        <v/>
      </c>
      <c r="K29" s="126" t="str">
        <f t="shared" si="0"/>
        <v/>
      </c>
      <c r="M29" s="146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25">
        <f>ROWS(A$2:$B30)</f>
        <v>29</v>
      </c>
      <c r="B30"/>
      <c r="C30"/>
      <c r="D30"/>
      <c r="E30"/>
      <c r="F30" s="126" t="str">
        <f t="shared" si="4"/>
        <v>//</v>
      </c>
      <c r="G30" s="125">
        <f>ROWS($B$2:G30)</f>
        <v>29</v>
      </c>
      <c r="H30" s="144"/>
      <c r="I30" s="126" t="str">
        <f t="shared" si="5"/>
        <v/>
      </c>
      <c r="J30" s="126" t="str">
        <f>IFERROR(SMALL(I$2:I$100,ROWS($E$2:I30)),"")</f>
        <v/>
      </c>
      <c r="K30" s="126" t="str">
        <f t="shared" si="0"/>
        <v/>
      </c>
      <c r="M30" s="146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25">
        <f>ROWS(A$2:$B31)</f>
        <v>30</v>
      </c>
      <c r="B31"/>
      <c r="C31"/>
      <c r="D31"/>
      <c r="E31"/>
      <c r="F31" s="126" t="str">
        <f t="shared" si="4"/>
        <v>//</v>
      </c>
      <c r="G31" s="125">
        <f>ROWS($B$2:G31)</f>
        <v>30</v>
      </c>
      <c r="H31" s="144"/>
      <c r="I31" s="126" t="str">
        <f t="shared" si="5"/>
        <v/>
      </c>
      <c r="J31" s="126" t="str">
        <f>IFERROR(SMALL(I$2:I$100,ROWS($E$2:I31)),"")</f>
        <v/>
      </c>
      <c r="K31" s="126" t="str">
        <f t="shared" si="0"/>
        <v/>
      </c>
      <c r="M31" s="146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25">
        <f>ROWS(A$2:$B32)</f>
        <v>31</v>
      </c>
      <c r="B32"/>
      <c r="C32"/>
      <c r="D32"/>
      <c r="E32"/>
      <c r="F32" s="126" t="str">
        <f t="shared" si="4"/>
        <v>//</v>
      </c>
      <c r="G32" s="125">
        <f>ROWS($B$2:G32)</f>
        <v>31</v>
      </c>
      <c r="H32" s="144"/>
      <c r="I32" s="126" t="str">
        <f t="shared" si="5"/>
        <v/>
      </c>
      <c r="J32" s="126" t="str">
        <f>IFERROR(SMALL(I$2:I$100,ROWS($E$2:I32)),"")</f>
        <v/>
      </c>
      <c r="K32" s="126" t="str">
        <f t="shared" si="0"/>
        <v/>
      </c>
      <c r="M32" s="146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25">
        <f>ROWS(A$2:$B33)</f>
        <v>32</v>
      </c>
      <c r="B33"/>
      <c r="C33"/>
      <c r="D33"/>
      <c r="E33"/>
      <c r="F33" s="126" t="str">
        <f t="shared" si="4"/>
        <v>//</v>
      </c>
      <c r="G33" s="125">
        <f>ROWS($B$2:G33)</f>
        <v>32</v>
      </c>
      <c r="H33" s="144"/>
      <c r="I33" s="126" t="str">
        <f t="shared" si="5"/>
        <v/>
      </c>
      <c r="J33" s="126" t="str">
        <f>IFERROR(SMALL(I$2:I$100,ROWS($E$2:I33)),"")</f>
        <v/>
      </c>
      <c r="K33" s="126" t="str">
        <f t="shared" si="0"/>
        <v/>
      </c>
      <c r="M33" s="146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25">
        <f>ROWS(A$2:$B34)</f>
        <v>33</v>
      </c>
      <c r="B34"/>
      <c r="C34"/>
      <c r="D34"/>
      <c r="E34"/>
      <c r="F34" s="126" t="str">
        <f t="shared" si="4"/>
        <v>//</v>
      </c>
      <c r="G34" s="125">
        <f>ROWS($B$2:G34)</f>
        <v>33</v>
      </c>
      <c r="H34" s="144"/>
      <c r="I34" s="126" t="str">
        <f t="shared" si="5"/>
        <v/>
      </c>
      <c r="J34" s="126" t="str">
        <f>IFERROR(SMALL(I$2:I$100,ROWS($E$2:I34)),"")</f>
        <v/>
      </c>
      <c r="K34" s="126" t="str">
        <f t="shared" si="0"/>
        <v/>
      </c>
      <c r="M34" s="146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25">
        <f>ROWS(A$2:$B35)</f>
        <v>34</v>
      </c>
      <c r="B35"/>
      <c r="C35"/>
      <c r="D35"/>
      <c r="E35"/>
      <c r="F35" s="126" t="str">
        <f t="shared" si="4"/>
        <v>//</v>
      </c>
      <c r="G35" s="125">
        <f>ROWS($B$2:G35)</f>
        <v>34</v>
      </c>
      <c r="H35" s="144"/>
      <c r="I35" s="126" t="str">
        <f t="shared" si="5"/>
        <v/>
      </c>
      <c r="J35" s="126" t="str">
        <f>IFERROR(SMALL(I$2:I$100,ROWS($E$2:I35)),"")</f>
        <v/>
      </c>
      <c r="K35" s="126" t="str">
        <f t="shared" si="0"/>
        <v/>
      </c>
      <c r="M35" s="146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25">
        <f>ROWS(A$2:$B36)</f>
        <v>35</v>
      </c>
      <c r="B36"/>
      <c r="C36"/>
      <c r="D36"/>
      <c r="E36"/>
      <c r="F36" s="126" t="str">
        <f t="shared" si="4"/>
        <v>//</v>
      </c>
      <c r="G36" s="125">
        <f>ROWS($B$2:G36)</f>
        <v>35</v>
      </c>
      <c r="H36" s="144"/>
      <c r="I36" s="126" t="str">
        <f t="shared" si="5"/>
        <v/>
      </c>
      <c r="J36" s="126" t="str">
        <f>IFERROR(SMALL(I$2:I$100,ROWS($E$2:I36)),"")</f>
        <v/>
      </c>
      <c r="K36" s="126" t="str">
        <f t="shared" si="0"/>
        <v/>
      </c>
      <c r="M36" s="146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25">
        <f>ROWS(A$2:$B37)</f>
        <v>36</v>
      </c>
      <c r="B37"/>
      <c r="C37"/>
      <c r="D37"/>
      <c r="E37"/>
      <c r="F37" s="126" t="str">
        <f t="shared" si="4"/>
        <v>//</v>
      </c>
      <c r="G37" s="125">
        <f>ROWS($B$2:G37)</f>
        <v>36</v>
      </c>
      <c r="H37" s="144"/>
      <c r="I37" s="126" t="str">
        <f t="shared" si="5"/>
        <v/>
      </c>
      <c r="J37" s="126" t="str">
        <f>IFERROR(SMALL(I$2:I$100,ROWS($E$2:I37)),"")</f>
        <v/>
      </c>
      <c r="K37" s="126" t="str">
        <f t="shared" si="0"/>
        <v/>
      </c>
      <c r="M37" s="146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25">
        <f>ROWS(A$2:$B38)</f>
        <v>37</v>
      </c>
      <c r="B38"/>
      <c r="C38"/>
      <c r="D38"/>
      <c r="E38"/>
      <c r="F38" s="126" t="str">
        <f t="shared" si="4"/>
        <v>//</v>
      </c>
      <c r="G38" s="125">
        <f>ROWS($B$2:G38)</f>
        <v>37</v>
      </c>
      <c r="H38" s="144"/>
      <c r="I38" s="126" t="str">
        <f t="shared" si="5"/>
        <v/>
      </c>
      <c r="J38" s="126" t="str">
        <f>IFERROR(SMALL(I$2:I$100,ROWS($E$2:I38)),"")</f>
        <v/>
      </c>
      <c r="K38" s="126" t="str">
        <f t="shared" si="0"/>
        <v/>
      </c>
      <c r="M38" s="146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25">
        <f>ROWS(A$2:$B39)</f>
        <v>38</v>
      </c>
      <c r="B39"/>
      <c r="C39"/>
      <c r="D39"/>
      <c r="E39"/>
      <c r="F39" s="126" t="str">
        <f t="shared" si="4"/>
        <v>//</v>
      </c>
      <c r="G39" s="125">
        <f>ROWS($B$2:G39)</f>
        <v>38</v>
      </c>
      <c r="H39" s="144"/>
      <c r="I39" s="126" t="str">
        <f t="shared" si="5"/>
        <v/>
      </c>
      <c r="J39" s="126" t="str">
        <f>IFERROR(SMALL(I$2:I$100,ROWS($E$2:I39)),"")</f>
        <v/>
      </c>
      <c r="K39" s="126" t="str">
        <f t="shared" si="0"/>
        <v/>
      </c>
      <c r="M39" s="146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25">
        <f>ROWS(A$2:$B40)</f>
        <v>39</v>
      </c>
      <c r="B40"/>
      <c r="C40"/>
      <c r="D40"/>
      <c r="E40"/>
      <c r="F40" s="126" t="str">
        <f t="shared" si="4"/>
        <v>//</v>
      </c>
      <c r="G40" s="125">
        <f>ROWS($B$2:G40)</f>
        <v>39</v>
      </c>
      <c r="H40" s="144"/>
      <c r="I40" s="126" t="str">
        <f t="shared" si="5"/>
        <v/>
      </c>
      <c r="J40" s="126" t="str">
        <f>IFERROR(SMALL(I$2:I$100,ROWS($E$2:I40)),"")</f>
        <v/>
      </c>
      <c r="K40" s="126" t="str">
        <f t="shared" si="0"/>
        <v/>
      </c>
      <c r="M40" s="146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25">
        <f>ROWS(A$2:$B41)</f>
        <v>40</v>
      </c>
      <c r="B41"/>
      <c r="C41"/>
      <c r="D41"/>
      <c r="E41"/>
      <c r="F41" s="126" t="str">
        <f t="shared" si="4"/>
        <v>//</v>
      </c>
      <c r="G41" s="125">
        <f>ROWS($B$2:G41)</f>
        <v>40</v>
      </c>
      <c r="H41" s="144"/>
      <c r="I41" s="126" t="str">
        <f t="shared" si="5"/>
        <v/>
      </c>
      <c r="J41" s="126" t="str">
        <f>IFERROR(SMALL(I$2:I$100,ROWS($E$2:I41)),"")</f>
        <v/>
      </c>
      <c r="K41" s="126" t="str">
        <f t="shared" si="0"/>
        <v/>
      </c>
      <c r="M41" s="146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25">
        <f>ROWS(A$2:$B42)</f>
        <v>41</v>
      </c>
      <c r="B42"/>
      <c r="C42"/>
      <c r="D42"/>
      <c r="E42"/>
      <c r="F42" s="126" t="str">
        <f t="shared" si="4"/>
        <v>//</v>
      </c>
      <c r="G42" s="125">
        <f>ROWS($B$2:G42)</f>
        <v>41</v>
      </c>
      <c r="H42" s="144"/>
      <c r="I42" s="126" t="str">
        <f t="shared" si="5"/>
        <v/>
      </c>
      <c r="J42" s="126" t="str">
        <f>IFERROR(SMALL(I$2:I$100,ROWS($E$2:I42)),"")</f>
        <v/>
      </c>
      <c r="K42" s="126" t="str">
        <f t="shared" si="0"/>
        <v/>
      </c>
      <c r="M42" s="146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25">
        <f>ROWS(A$2:$B43)</f>
        <v>42</v>
      </c>
      <c r="B43"/>
      <c r="C43"/>
      <c r="D43"/>
      <c r="E43"/>
      <c r="F43" s="126" t="str">
        <f t="shared" si="4"/>
        <v>//</v>
      </c>
      <c r="G43" s="125">
        <f>ROWS($B$2:G43)</f>
        <v>42</v>
      </c>
      <c r="H43" s="144"/>
      <c r="I43" s="126" t="str">
        <f t="shared" si="5"/>
        <v/>
      </c>
      <c r="J43" s="126" t="str">
        <f>IFERROR(SMALL(I$2:I$100,ROWS($E$2:I43)),"")</f>
        <v/>
      </c>
      <c r="K43" s="126" t="str">
        <f t="shared" si="0"/>
        <v/>
      </c>
      <c r="M43" s="146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25">
        <f>ROWS(A$2:$B44)</f>
        <v>43</v>
      </c>
      <c r="B44"/>
      <c r="C44"/>
      <c r="D44"/>
      <c r="E44"/>
      <c r="F44" s="126" t="str">
        <f t="shared" si="4"/>
        <v>//</v>
      </c>
      <c r="G44" s="125">
        <f>ROWS($B$2:G44)</f>
        <v>43</v>
      </c>
      <c r="H44" s="144"/>
      <c r="I44" s="126" t="str">
        <f t="shared" si="5"/>
        <v/>
      </c>
      <c r="J44" s="126" t="str">
        <f>IFERROR(SMALL(I$2:I$100,ROWS($E$2:I44)),"")</f>
        <v/>
      </c>
      <c r="K44" s="126" t="str">
        <f t="shared" si="0"/>
        <v/>
      </c>
      <c r="M44" s="146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25">
        <f>ROWS(A$2:$B45)</f>
        <v>44</v>
      </c>
      <c r="B45"/>
      <c r="C45"/>
      <c r="D45"/>
      <c r="E45"/>
      <c r="F45" s="126" t="str">
        <f t="shared" si="4"/>
        <v>//</v>
      </c>
      <c r="G45" s="125">
        <f>ROWS($B$2:G45)</f>
        <v>44</v>
      </c>
      <c r="H45" s="144"/>
      <c r="I45" s="126" t="str">
        <f t="shared" si="5"/>
        <v/>
      </c>
      <c r="J45" s="126" t="str">
        <f>IFERROR(SMALL(I$2:I$100,ROWS($E$2:I45)),"")</f>
        <v/>
      </c>
      <c r="K45" s="126" t="str">
        <f t="shared" si="0"/>
        <v/>
      </c>
      <c r="M45" s="146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25">
        <f>ROWS(A$2:$B46)</f>
        <v>45</v>
      </c>
      <c r="B46"/>
      <c r="C46"/>
      <c r="D46"/>
      <c r="E46"/>
      <c r="F46" s="126" t="str">
        <f t="shared" si="4"/>
        <v>//</v>
      </c>
      <c r="G46" s="125">
        <f>ROWS($B$2:G46)</f>
        <v>45</v>
      </c>
      <c r="H46" s="144"/>
      <c r="I46" s="126" t="str">
        <f t="shared" si="5"/>
        <v/>
      </c>
      <c r="J46" s="126" t="str">
        <f>IFERROR(SMALL(I$2:I$100,ROWS($E$2:I46)),"")</f>
        <v/>
      </c>
      <c r="K46" s="126" t="str">
        <f t="shared" si="0"/>
        <v/>
      </c>
      <c r="M46" s="146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25">
        <f>ROWS(A$2:$B47)</f>
        <v>46</v>
      </c>
      <c r="B47"/>
      <c r="C47"/>
      <c r="D47"/>
      <c r="E47"/>
      <c r="F47" s="126" t="str">
        <f t="shared" si="4"/>
        <v>//</v>
      </c>
      <c r="G47" s="125">
        <f>ROWS($B$2:G47)</f>
        <v>46</v>
      </c>
      <c r="H47" s="144"/>
      <c r="I47" s="126" t="str">
        <f t="shared" si="5"/>
        <v/>
      </c>
      <c r="J47" s="126" t="str">
        <f>IFERROR(SMALL(I$2:I$100,ROWS($E$2:I47)),"")</f>
        <v/>
      </c>
      <c r="K47" s="126" t="str">
        <f t="shared" si="0"/>
        <v/>
      </c>
      <c r="M47" s="146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25">
        <f>ROWS(A$2:$B48)</f>
        <v>47</v>
      </c>
      <c r="B48"/>
      <c r="C48"/>
      <c r="D48"/>
      <c r="E48"/>
      <c r="F48" s="126" t="str">
        <f t="shared" si="4"/>
        <v>//</v>
      </c>
      <c r="G48" s="125">
        <f>ROWS($B$2:G48)</f>
        <v>47</v>
      </c>
      <c r="H48" s="144"/>
      <c r="I48" s="126" t="str">
        <f t="shared" si="5"/>
        <v/>
      </c>
      <c r="J48" s="126" t="str">
        <f>IFERROR(SMALL(I$2:I$100,ROWS($E$2:I48)),"")</f>
        <v/>
      </c>
      <c r="K48" s="126" t="str">
        <f t="shared" si="0"/>
        <v/>
      </c>
      <c r="M48" s="146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25">
        <f>ROWS(A$2:$B49)</f>
        <v>48</v>
      </c>
      <c r="B49"/>
      <c r="C49"/>
      <c r="D49"/>
      <c r="E49"/>
      <c r="F49" s="126" t="str">
        <f t="shared" si="4"/>
        <v>//</v>
      </c>
      <c r="G49" s="125">
        <f>ROWS($B$2:G49)</f>
        <v>48</v>
      </c>
      <c r="H49" s="144"/>
      <c r="I49" s="126" t="str">
        <f t="shared" si="5"/>
        <v/>
      </c>
      <c r="J49" s="126" t="str">
        <f>IFERROR(SMALL(I$2:I$100,ROWS($E$2:I49)),"")</f>
        <v/>
      </c>
      <c r="K49" s="126" t="str">
        <f t="shared" si="0"/>
        <v/>
      </c>
      <c r="M49" s="146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25">
        <f>ROWS(A$2:$B50)</f>
        <v>49</v>
      </c>
      <c r="B50"/>
      <c r="C50"/>
      <c r="D50"/>
      <c r="E50"/>
      <c r="F50" s="126" t="str">
        <f t="shared" si="4"/>
        <v>//</v>
      </c>
      <c r="G50" s="125">
        <f>ROWS($B$2:G50)</f>
        <v>49</v>
      </c>
      <c r="H50" s="144"/>
      <c r="I50" s="126" t="str">
        <f t="shared" si="5"/>
        <v/>
      </c>
      <c r="J50" s="126" t="str">
        <f>IFERROR(SMALL(I$2:I$100,ROWS($E$2:I50)),"")</f>
        <v/>
      </c>
      <c r="K50" s="126" t="str">
        <f t="shared" si="0"/>
        <v/>
      </c>
      <c r="M50" s="146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25">
        <f>ROWS(A$2:$B51)</f>
        <v>50</v>
      </c>
      <c r="B51"/>
      <c r="C51"/>
      <c r="D51"/>
      <c r="E51"/>
      <c r="F51" s="126" t="str">
        <f t="shared" si="4"/>
        <v>//</v>
      </c>
      <c r="G51" s="125">
        <f>ROWS($B$2:G51)</f>
        <v>50</v>
      </c>
      <c r="H51" s="144"/>
      <c r="I51" s="126" t="str">
        <f t="shared" si="5"/>
        <v/>
      </c>
      <c r="J51" s="126" t="str">
        <f>IFERROR(SMALL(I$2:I$100,ROWS($E$2:I51)),"")</f>
        <v/>
      </c>
      <c r="K51" s="126" t="str">
        <f t="shared" si="0"/>
        <v/>
      </c>
      <c r="M51" s="146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25">
        <f>ROWS(A$2:$B52)</f>
        <v>51</v>
      </c>
      <c r="B52"/>
      <c r="C52"/>
      <c r="D52"/>
      <c r="E52"/>
      <c r="F52" s="126" t="str">
        <f t="shared" si="4"/>
        <v>//</v>
      </c>
      <c r="G52" s="125">
        <f>ROWS($B$2:G52)</f>
        <v>51</v>
      </c>
      <c r="H52" s="144"/>
      <c r="I52" s="126" t="str">
        <f t="shared" si="5"/>
        <v/>
      </c>
      <c r="J52" s="126" t="str">
        <f>IFERROR(SMALL(I$2:I$100,ROWS($E$2:I52)),"")</f>
        <v/>
      </c>
      <c r="K52" s="126" t="str">
        <f t="shared" si="0"/>
        <v/>
      </c>
      <c r="M52" s="146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25">
        <f>ROWS(A$2:$B53)</f>
        <v>52</v>
      </c>
      <c r="B53"/>
      <c r="C53"/>
      <c r="D53"/>
      <c r="E53"/>
      <c r="F53" s="126" t="str">
        <f t="shared" si="4"/>
        <v>//</v>
      </c>
      <c r="G53" s="125">
        <f>ROWS($B$2:G53)</f>
        <v>52</v>
      </c>
      <c r="H53" s="144"/>
      <c r="I53" s="126" t="str">
        <f t="shared" si="5"/>
        <v/>
      </c>
      <c r="J53" s="126" t="str">
        <f>IFERROR(SMALL(I$2:I$100,ROWS($E$2:I53)),"")</f>
        <v/>
      </c>
      <c r="K53" s="126" t="str">
        <f t="shared" si="0"/>
        <v/>
      </c>
      <c r="M53" s="146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25">
        <f>ROWS(A$2:$B54)</f>
        <v>53</v>
      </c>
      <c r="B54"/>
      <c r="C54"/>
      <c r="D54"/>
      <c r="E54"/>
      <c r="F54" s="126" t="str">
        <f t="shared" si="4"/>
        <v>//</v>
      </c>
      <c r="G54" s="125">
        <f>ROWS($B$2:G54)</f>
        <v>53</v>
      </c>
      <c r="H54" s="144"/>
      <c r="I54" s="126" t="str">
        <f t="shared" si="5"/>
        <v/>
      </c>
      <c r="J54" s="126" t="str">
        <f>IFERROR(SMALL(I$2:I$100,ROWS($E$2:I54)),"")</f>
        <v/>
      </c>
      <c r="K54" s="126" t="str">
        <f t="shared" si="0"/>
        <v/>
      </c>
      <c r="M54" s="146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25">
        <f>ROWS(A$2:$B55)</f>
        <v>54</v>
      </c>
      <c r="B55"/>
      <c r="C55"/>
      <c r="D55"/>
      <c r="E55"/>
      <c r="F55" s="126" t="str">
        <f t="shared" si="4"/>
        <v>//</v>
      </c>
      <c r="G55" s="125">
        <f>ROWS($B$2:G55)</f>
        <v>54</v>
      </c>
      <c r="H55" s="144"/>
      <c r="I55" s="126" t="str">
        <f t="shared" si="5"/>
        <v/>
      </c>
      <c r="J55" s="126" t="str">
        <f>IFERROR(SMALL(I$2:I$100,ROWS($E$2:I55)),"")</f>
        <v/>
      </c>
      <c r="K55" s="126" t="str">
        <f t="shared" si="0"/>
        <v/>
      </c>
      <c r="M55" s="146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25">
        <f>ROWS(A$2:$B56)</f>
        <v>55</v>
      </c>
      <c r="B56"/>
      <c r="C56"/>
      <c r="D56"/>
      <c r="E56"/>
      <c r="F56" s="126" t="str">
        <f t="shared" si="4"/>
        <v>//</v>
      </c>
      <c r="G56" s="125">
        <f>ROWS($B$2:G56)</f>
        <v>55</v>
      </c>
      <c r="H56" s="144"/>
      <c r="I56" s="126" t="str">
        <f t="shared" si="5"/>
        <v/>
      </c>
      <c r="J56" s="126" t="str">
        <f>IFERROR(SMALL(I$2:I$100,ROWS($E$2:I56)),"")</f>
        <v/>
      </c>
      <c r="K56" s="126" t="str">
        <f t="shared" si="0"/>
        <v/>
      </c>
      <c r="M56" s="146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25">
        <f>ROWS(A$2:$B57)</f>
        <v>56</v>
      </c>
      <c r="B57"/>
      <c r="C57"/>
      <c r="D57"/>
      <c r="E57"/>
      <c r="F57" s="126" t="str">
        <f t="shared" si="4"/>
        <v>//</v>
      </c>
      <c r="G57" s="125">
        <f>ROWS($B$2:G57)</f>
        <v>56</v>
      </c>
      <c r="H57" s="144"/>
      <c r="I57" s="126" t="str">
        <f t="shared" si="5"/>
        <v/>
      </c>
      <c r="J57" s="126" t="str">
        <f>IFERROR(SMALL(I$2:I$100,ROWS($E$2:I57)),"")</f>
        <v/>
      </c>
      <c r="K57" s="126" t="str">
        <f t="shared" si="0"/>
        <v/>
      </c>
      <c r="M57" s="146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25">
        <f>ROWS(A$2:$B58)</f>
        <v>57</v>
      </c>
      <c r="B58"/>
      <c r="C58"/>
      <c r="D58"/>
      <c r="E58"/>
      <c r="F58" s="126" t="str">
        <f t="shared" si="4"/>
        <v>//</v>
      </c>
      <c r="G58" s="125">
        <f>ROWS($B$2:G58)</f>
        <v>57</v>
      </c>
      <c r="H58" s="144"/>
      <c r="I58" s="126" t="str">
        <f t="shared" si="5"/>
        <v/>
      </c>
      <c r="J58" s="126" t="str">
        <f>IFERROR(SMALL(I$2:I$100,ROWS($E$2:I58)),"")</f>
        <v/>
      </c>
      <c r="K58" s="126" t="str">
        <f t="shared" si="0"/>
        <v/>
      </c>
      <c r="M58" s="146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25">
        <f>ROWS(A$2:$B59)</f>
        <v>58</v>
      </c>
      <c r="B59"/>
      <c r="C59"/>
      <c r="D59"/>
      <c r="E59"/>
      <c r="F59" s="126" t="str">
        <f t="shared" si="4"/>
        <v>//</v>
      </c>
      <c r="G59" s="125">
        <f>ROWS($B$2:G59)</f>
        <v>58</v>
      </c>
      <c r="H59" s="144"/>
      <c r="I59" s="126" t="str">
        <f t="shared" si="5"/>
        <v/>
      </c>
      <c r="J59" s="126" t="str">
        <f>IFERROR(SMALL(I$2:I$100,ROWS($E$2:I59)),"")</f>
        <v/>
      </c>
      <c r="K59" s="126" t="str">
        <f t="shared" si="0"/>
        <v/>
      </c>
      <c r="M59" s="146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25">
        <f>ROWS(A$2:$B60)</f>
        <v>59</v>
      </c>
      <c r="B60"/>
      <c r="C60"/>
      <c r="D60"/>
      <c r="E60"/>
      <c r="F60" s="126" t="str">
        <f t="shared" si="4"/>
        <v>//</v>
      </c>
      <c r="G60" s="125">
        <f>ROWS($B$2:G60)</f>
        <v>59</v>
      </c>
      <c r="H60" s="144"/>
      <c r="I60" s="126" t="str">
        <f t="shared" si="5"/>
        <v/>
      </c>
      <c r="J60" s="126" t="str">
        <f>IFERROR(SMALL(I$2:I$100,ROWS($E$2:I60)),"")</f>
        <v/>
      </c>
      <c r="K60" s="126" t="str">
        <f t="shared" si="0"/>
        <v/>
      </c>
      <c r="M60" s="146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25">
        <f>ROWS(A$2:$B61)</f>
        <v>60</v>
      </c>
      <c r="B61"/>
      <c r="C61"/>
      <c r="D61"/>
      <c r="E61"/>
      <c r="F61" s="126" t="str">
        <f t="shared" si="4"/>
        <v>//</v>
      </c>
      <c r="G61" s="125">
        <f>ROWS($B$2:G61)</f>
        <v>60</v>
      </c>
      <c r="H61" s="144"/>
      <c r="I61" s="126" t="str">
        <f t="shared" si="5"/>
        <v/>
      </c>
      <c r="J61" s="126" t="str">
        <f>IFERROR(SMALL(I$2:I$100,ROWS($E$2:I61)),"")</f>
        <v/>
      </c>
      <c r="K61" s="126" t="str">
        <f t="shared" si="0"/>
        <v/>
      </c>
      <c r="M61" s="146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25">
        <f>ROWS(A$2:$B62)</f>
        <v>61</v>
      </c>
      <c r="B62"/>
      <c r="C62"/>
      <c r="D62"/>
      <c r="E62"/>
      <c r="F62" s="126" t="str">
        <f t="shared" si="4"/>
        <v>//</v>
      </c>
      <c r="G62" s="125">
        <f>ROWS($B$2:G62)</f>
        <v>61</v>
      </c>
      <c r="H62" s="144"/>
      <c r="I62" s="126" t="str">
        <f t="shared" si="5"/>
        <v/>
      </c>
      <c r="J62" s="126" t="str">
        <f>IFERROR(SMALL(I$2:I$100,ROWS($E$2:I62)),"")</f>
        <v/>
      </c>
      <c r="K62" s="126" t="str">
        <f t="shared" si="0"/>
        <v/>
      </c>
      <c r="M62" s="146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25">
        <f>ROWS(A$2:$B63)</f>
        <v>62</v>
      </c>
      <c r="B63"/>
      <c r="C63"/>
      <c r="D63"/>
      <c r="E63"/>
      <c r="F63" s="126" t="str">
        <f t="shared" si="4"/>
        <v>//</v>
      </c>
      <c r="G63" s="125">
        <f>ROWS($B$2:G63)</f>
        <v>62</v>
      </c>
      <c r="H63" s="144"/>
      <c r="I63" s="126" t="str">
        <f t="shared" si="5"/>
        <v/>
      </c>
      <c r="J63" s="126" t="str">
        <f>IFERROR(SMALL(I$2:I$100,ROWS($E$2:I63)),"")</f>
        <v/>
      </c>
      <c r="K63" s="126" t="str">
        <f t="shared" si="0"/>
        <v/>
      </c>
      <c r="M63" s="146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25">
        <f>ROWS(A$2:$B64)</f>
        <v>63</v>
      </c>
      <c r="B64"/>
      <c r="C64"/>
      <c r="D64"/>
      <c r="E64"/>
      <c r="F64" s="126" t="str">
        <f t="shared" si="4"/>
        <v>//</v>
      </c>
      <c r="G64" s="125">
        <f>ROWS($B$2:G64)</f>
        <v>63</v>
      </c>
      <c r="H64" s="144"/>
      <c r="I64" s="126" t="str">
        <f t="shared" si="5"/>
        <v/>
      </c>
      <c r="J64" s="126" t="str">
        <f>IFERROR(SMALL(I$2:I$100,ROWS($E$2:I64)),"")</f>
        <v/>
      </c>
      <c r="K64" s="126" t="str">
        <f t="shared" si="0"/>
        <v/>
      </c>
      <c r="M64" s="146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25">
        <f>ROWS(A$2:$B65)</f>
        <v>64</v>
      </c>
      <c r="B65"/>
      <c r="C65"/>
      <c r="D65"/>
      <c r="E65"/>
      <c r="F65" s="126" t="str">
        <f t="shared" si="4"/>
        <v>//</v>
      </c>
      <c r="G65" s="125">
        <f>ROWS($B$2:G65)</f>
        <v>64</v>
      </c>
      <c r="H65" s="144"/>
      <c r="I65" s="126" t="str">
        <f t="shared" si="5"/>
        <v/>
      </c>
      <c r="J65" s="126" t="str">
        <f>IFERROR(SMALL(I$2:I$100,ROWS($E$2:I65)),"")</f>
        <v/>
      </c>
      <c r="K65" s="126" t="str">
        <f t="shared" si="0"/>
        <v/>
      </c>
      <c r="M65" s="146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25">
        <f>ROWS(A$2:$B66)</f>
        <v>65</v>
      </c>
      <c r="B66"/>
      <c r="C66"/>
      <c r="D66"/>
      <c r="E66"/>
      <c r="F66" s="126" t="str">
        <f t="shared" si="4"/>
        <v>//</v>
      </c>
      <c r="G66" s="125">
        <f>ROWS($B$2:G66)</f>
        <v>65</v>
      </c>
      <c r="H66" s="144"/>
      <c r="I66" s="126" t="str">
        <f t="shared" si="5"/>
        <v/>
      </c>
      <c r="J66" s="126" t="str">
        <f>IFERROR(SMALL(I$2:I$100,ROWS($E$2:I66)),"")</f>
        <v/>
      </c>
      <c r="K66" s="126" t="str">
        <f t="shared" ref="K66:K100" si="12">IFERROR(VLOOKUP(J66,A:B,2,0),IF(J65&lt;&gt;"","&lt;Neu&gt;",""))</f>
        <v/>
      </c>
      <c r="M66" s="146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25">
        <f>ROWS(A$2:$B67)</f>
        <v>66</v>
      </c>
      <c r="B67"/>
      <c r="C67"/>
      <c r="D67"/>
      <c r="E67"/>
      <c r="F67" s="126" t="str">
        <f t="shared" ref="F67:F100" si="16">B67&amp;"/"&amp;C67&amp;"/"&amp;D67</f>
        <v>//</v>
      </c>
      <c r="G67" s="125">
        <f>ROWS($B$2:G67)</f>
        <v>66</v>
      </c>
      <c r="H67" s="144"/>
      <c r="I67" s="126" t="str">
        <f t="shared" ref="I67:I100" si="17">IF(B67=B66,"",IF(LEN(B67)&lt;1,"",A67))</f>
        <v/>
      </c>
      <c r="J67" s="126" t="str">
        <f>IFERROR(SMALL(I$2:I$100,ROWS($E$2:I67)),"")</f>
        <v/>
      </c>
      <c r="K67" s="126" t="str">
        <f t="shared" si="12"/>
        <v/>
      </c>
      <c r="M67" s="146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25">
        <f>ROWS(A$2:$B68)</f>
        <v>67</v>
      </c>
      <c r="B68"/>
      <c r="C68"/>
      <c r="D68"/>
      <c r="E68"/>
      <c r="F68" s="126" t="str">
        <f t="shared" si="16"/>
        <v>//</v>
      </c>
      <c r="G68" s="125">
        <f>ROWS($B$2:G68)</f>
        <v>67</v>
      </c>
      <c r="H68" s="144"/>
      <c r="I68" s="126" t="str">
        <f t="shared" si="17"/>
        <v/>
      </c>
      <c r="J68" s="126" t="str">
        <f>IFERROR(SMALL(I$2:I$100,ROWS($E$2:I68)),"")</f>
        <v/>
      </c>
      <c r="K68" s="126" t="str">
        <f t="shared" si="12"/>
        <v/>
      </c>
      <c r="M68" s="146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25">
        <f>ROWS(A$2:$B69)</f>
        <v>68</v>
      </c>
      <c r="B69"/>
      <c r="C69"/>
      <c r="D69"/>
      <c r="E69"/>
      <c r="F69" s="126" t="str">
        <f t="shared" si="16"/>
        <v>//</v>
      </c>
      <c r="G69" s="125">
        <f>ROWS($B$2:G69)</f>
        <v>68</v>
      </c>
      <c r="H69" s="144"/>
      <c r="I69" s="126" t="str">
        <f t="shared" si="17"/>
        <v/>
      </c>
      <c r="J69" s="126" t="str">
        <f>IFERROR(SMALL(I$2:I$100,ROWS($E$2:I69)),"")</f>
        <v/>
      </c>
      <c r="K69" s="126" t="str">
        <f t="shared" si="12"/>
        <v/>
      </c>
      <c r="M69" s="146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25">
        <f>ROWS(A$2:$B70)</f>
        <v>69</v>
      </c>
      <c r="B70"/>
      <c r="C70"/>
      <c r="D70"/>
      <c r="E70"/>
      <c r="F70" s="126" t="str">
        <f t="shared" si="16"/>
        <v>//</v>
      </c>
      <c r="G70" s="125">
        <f>ROWS($B$2:G70)</f>
        <v>69</v>
      </c>
      <c r="H70" s="144"/>
      <c r="I70" s="126" t="str">
        <f t="shared" si="17"/>
        <v/>
      </c>
      <c r="J70" s="126" t="str">
        <f>IFERROR(SMALL(I$2:I$100,ROWS($E$2:I70)),"")</f>
        <v/>
      </c>
      <c r="K70" s="126" t="str">
        <f t="shared" si="12"/>
        <v/>
      </c>
      <c r="M70" s="146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25">
        <f>ROWS(A$2:$B71)</f>
        <v>70</v>
      </c>
      <c r="B71"/>
      <c r="C71"/>
      <c r="D71"/>
      <c r="E71"/>
      <c r="F71" s="126" t="str">
        <f t="shared" si="16"/>
        <v>//</v>
      </c>
      <c r="G71" s="125">
        <f>ROWS($B$2:G71)</f>
        <v>70</v>
      </c>
      <c r="H71" s="144"/>
      <c r="I71" s="126" t="str">
        <f t="shared" si="17"/>
        <v/>
      </c>
      <c r="J71" s="126" t="str">
        <f>IFERROR(SMALL(I$2:I$100,ROWS($E$2:I71)),"")</f>
        <v/>
      </c>
      <c r="K71" s="126" t="str">
        <f t="shared" si="12"/>
        <v/>
      </c>
      <c r="M71" s="146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25">
        <f>ROWS(A$2:$B72)</f>
        <v>71</v>
      </c>
      <c r="B72"/>
      <c r="C72"/>
      <c r="D72"/>
      <c r="E72"/>
      <c r="F72" s="126" t="str">
        <f t="shared" si="16"/>
        <v>//</v>
      </c>
      <c r="G72" s="125">
        <f>ROWS($B$2:G72)</f>
        <v>71</v>
      </c>
      <c r="H72" s="144"/>
      <c r="I72" s="126" t="str">
        <f t="shared" si="17"/>
        <v/>
      </c>
      <c r="J72" s="126" t="str">
        <f>IFERROR(SMALL(I$2:I$100,ROWS($E$2:I72)),"")</f>
        <v/>
      </c>
      <c r="K72" s="126" t="str">
        <f t="shared" si="12"/>
        <v/>
      </c>
      <c r="M72" s="146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25">
        <f>ROWS(A$2:$B73)</f>
        <v>72</v>
      </c>
      <c r="B73"/>
      <c r="C73"/>
      <c r="D73"/>
      <c r="E73"/>
      <c r="F73" s="126" t="str">
        <f t="shared" si="16"/>
        <v>//</v>
      </c>
      <c r="G73" s="125">
        <f>ROWS($B$2:G73)</f>
        <v>72</v>
      </c>
      <c r="H73" s="144"/>
      <c r="I73" s="126" t="str">
        <f t="shared" si="17"/>
        <v/>
      </c>
      <c r="J73" s="126" t="str">
        <f>IFERROR(SMALL(I$2:I$100,ROWS($E$2:I73)),"")</f>
        <v/>
      </c>
      <c r="K73" s="126" t="str">
        <f t="shared" si="12"/>
        <v/>
      </c>
      <c r="M73" s="146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25">
        <f>ROWS(A$2:$B74)</f>
        <v>73</v>
      </c>
      <c r="B74"/>
      <c r="C74"/>
      <c r="D74"/>
      <c r="E74"/>
      <c r="F74" s="126" t="str">
        <f t="shared" si="16"/>
        <v>//</v>
      </c>
      <c r="G74" s="125">
        <f>ROWS($B$2:G74)</f>
        <v>73</v>
      </c>
      <c r="H74" s="144"/>
      <c r="I74" s="126" t="str">
        <f t="shared" si="17"/>
        <v/>
      </c>
      <c r="J74" s="126" t="str">
        <f>IFERROR(SMALL(I$2:I$100,ROWS($E$2:I74)),"")</f>
        <v/>
      </c>
      <c r="K74" s="126" t="str">
        <f t="shared" si="12"/>
        <v/>
      </c>
      <c r="M74" s="146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25">
        <f>ROWS(A$2:$B75)</f>
        <v>74</v>
      </c>
      <c r="B75"/>
      <c r="C75"/>
      <c r="D75"/>
      <c r="E75"/>
      <c r="F75" s="126" t="str">
        <f t="shared" si="16"/>
        <v>//</v>
      </c>
      <c r="G75" s="125">
        <f>ROWS($B$2:G75)</f>
        <v>74</v>
      </c>
      <c r="H75" s="144"/>
      <c r="I75" s="126" t="str">
        <f t="shared" si="17"/>
        <v/>
      </c>
      <c r="J75" s="126" t="str">
        <f>IFERROR(SMALL(I$2:I$100,ROWS($E$2:I75)),"")</f>
        <v/>
      </c>
      <c r="K75" s="126" t="str">
        <f t="shared" si="12"/>
        <v/>
      </c>
      <c r="M75" s="146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25">
        <f>ROWS(A$2:$B76)</f>
        <v>75</v>
      </c>
      <c r="B76"/>
      <c r="C76"/>
      <c r="D76"/>
      <c r="E76"/>
      <c r="F76" s="126" t="str">
        <f t="shared" si="16"/>
        <v>//</v>
      </c>
      <c r="G76" s="125">
        <f>ROWS($B$2:G76)</f>
        <v>75</v>
      </c>
      <c r="H76" s="144"/>
      <c r="I76" s="126" t="str">
        <f t="shared" si="17"/>
        <v/>
      </c>
      <c r="J76" s="126" t="str">
        <f>IFERROR(SMALL(I$2:I$100,ROWS($E$2:I76)),"")</f>
        <v/>
      </c>
      <c r="K76" s="126" t="str">
        <f t="shared" si="12"/>
        <v/>
      </c>
      <c r="M76" s="146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25">
        <f>ROWS(A$2:$B77)</f>
        <v>76</v>
      </c>
      <c r="B77"/>
      <c r="C77"/>
      <c r="D77"/>
      <c r="E77"/>
      <c r="F77" s="126" t="str">
        <f t="shared" si="16"/>
        <v>//</v>
      </c>
      <c r="G77" s="125">
        <f>ROWS($B$2:G77)</f>
        <v>76</v>
      </c>
      <c r="H77" s="144"/>
      <c r="I77" s="126" t="str">
        <f t="shared" si="17"/>
        <v/>
      </c>
      <c r="J77" s="126" t="str">
        <f>IFERROR(SMALL(I$2:I$100,ROWS($E$2:I77)),"")</f>
        <v/>
      </c>
      <c r="K77" s="126" t="str">
        <f t="shared" si="12"/>
        <v/>
      </c>
      <c r="M77" s="146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25">
        <f>ROWS(A$2:$B78)</f>
        <v>77</v>
      </c>
      <c r="B78"/>
      <c r="C78"/>
      <c r="D78"/>
      <c r="E78"/>
      <c r="F78" s="126" t="str">
        <f t="shared" si="16"/>
        <v>//</v>
      </c>
      <c r="G78" s="125">
        <f>ROWS($B$2:G78)</f>
        <v>77</v>
      </c>
      <c r="H78" s="144"/>
      <c r="I78" s="126" t="str">
        <f t="shared" si="17"/>
        <v/>
      </c>
      <c r="J78" s="126" t="str">
        <f>IFERROR(SMALL(I$2:I$100,ROWS($E$2:I78)),"")</f>
        <v/>
      </c>
      <c r="K78" s="126" t="str">
        <f t="shared" si="12"/>
        <v/>
      </c>
      <c r="M78" s="146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25">
        <f>ROWS(A$2:$B79)</f>
        <v>78</v>
      </c>
      <c r="B79"/>
      <c r="C79"/>
      <c r="D79"/>
      <c r="E79"/>
      <c r="F79" s="126" t="str">
        <f t="shared" si="16"/>
        <v>//</v>
      </c>
      <c r="G79" s="125">
        <f>ROWS($B$2:G79)</f>
        <v>78</v>
      </c>
      <c r="H79" s="144"/>
      <c r="I79" s="126" t="str">
        <f t="shared" si="17"/>
        <v/>
      </c>
      <c r="J79" s="126" t="str">
        <f>IFERROR(SMALL(I$2:I$100,ROWS($E$2:I79)),"")</f>
        <v/>
      </c>
      <c r="K79" s="126" t="str">
        <f t="shared" si="12"/>
        <v/>
      </c>
      <c r="M79" s="146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25">
        <f>ROWS(A$2:$B80)</f>
        <v>79</v>
      </c>
      <c r="B80"/>
      <c r="C80"/>
      <c r="D80"/>
      <c r="E80"/>
      <c r="F80" s="126" t="str">
        <f t="shared" si="16"/>
        <v>//</v>
      </c>
      <c r="G80" s="125">
        <f>ROWS($B$2:G80)</f>
        <v>79</v>
      </c>
      <c r="H80" s="144"/>
      <c r="I80" s="126" t="str">
        <f t="shared" si="17"/>
        <v/>
      </c>
      <c r="J80" s="126" t="str">
        <f>IFERROR(SMALL(I$2:I$100,ROWS($E$2:I80)),"")</f>
        <v/>
      </c>
      <c r="K80" s="126" t="str">
        <f t="shared" si="12"/>
        <v/>
      </c>
      <c r="M80" s="146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25">
        <f>ROWS(A$2:$B81)</f>
        <v>80</v>
      </c>
      <c r="B81"/>
      <c r="C81"/>
      <c r="D81"/>
      <c r="E81"/>
      <c r="F81" s="126" t="str">
        <f t="shared" si="16"/>
        <v>//</v>
      </c>
      <c r="G81" s="125">
        <f>ROWS($B$2:G81)</f>
        <v>80</v>
      </c>
      <c r="H81" s="144"/>
      <c r="I81" s="126" t="str">
        <f t="shared" si="17"/>
        <v/>
      </c>
      <c r="J81" s="126" t="str">
        <f>IFERROR(SMALL(I$2:I$100,ROWS($E$2:I81)),"")</f>
        <v/>
      </c>
      <c r="K81" s="126" t="str">
        <f t="shared" si="12"/>
        <v/>
      </c>
      <c r="M81" s="146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25">
        <f>ROWS(A$2:$B82)</f>
        <v>81</v>
      </c>
      <c r="B82"/>
      <c r="C82"/>
      <c r="D82"/>
      <c r="E82"/>
      <c r="F82" s="126" t="str">
        <f t="shared" si="16"/>
        <v>//</v>
      </c>
      <c r="G82" s="125">
        <f>ROWS($B$2:G82)</f>
        <v>81</v>
      </c>
      <c r="H82" s="144"/>
      <c r="I82" s="126" t="str">
        <f t="shared" si="17"/>
        <v/>
      </c>
      <c r="J82" s="126" t="str">
        <f>IFERROR(SMALL(I$2:I$100,ROWS($E$2:I82)),"")</f>
        <v/>
      </c>
      <c r="K82" s="126" t="str">
        <f t="shared" si="12"/>
        <v/>
      </c>
      <c r="M82" s="146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25">
        <f>ROWS(A$2:$B83)</f>
        <v>82</v>
      </c>
      <c r="B83"/>
      <c r="C83"/>
      <c r="D83"/>
      <c r="E83"/>
      <c r="F83" s="126" t="str">
        <f t="shared" si="16"/>
        <v>//</v>
      </c>
      <c r="G83" s="125">
        <f>ROWS($B$2:G83)</f>
        <v>82</v>
      </c>
      <c r="H83" s="144"/>
      <c r="I83" s="126" t="str">
        <f t="shared" si="17"/>
        <v/>
      </c>
      <c r="J83" s="126" t="str">
        <f>IFERROR(SMALL(I$2:I$100,ROWS($E$2:I83)),"")</f>
        <v/>
      </c>
      <c r="K83" s="126" t="str">
        <f t="shared" si="12"/>
        <v/>
      </c>
      <c r="M83" s="146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25">
        <f>ROWS(A$2:$B84)</f>
        <v>83</v>
      </c>
      <c r="B84"/>
      <c r="C84"/>
      <c r="D84"/>
      <c r="E84"/>
      <c r="F84" s="126" t="str">
        <f t="shared" si="16"/>
        <v>//</v>
      </c>
      <c r="G84" s="125">
        <f>ROWS($B$2:G84)</f>
        <v>83</v>
      </c>
      <c r="H84" s="144"/>
      <c r="I84" s="126" t="str">
        <f t="shared" si="17"/>
        <v/>
      </c>
      <c r="J84" s="126" t="str">
        <f>IFERROR(SMALL(I$2:I$100,ROWS($E$2:I84)),"")</f>
        <v/>
      </c>
      <c r="K84" s="126" t="str">
        <f t="shared" si="12"/>
        <v/>
      </c>
      <c r="M84" s="146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25">
        <f>ROWS(A$2:$B85)</f>
        <v>84</v>
      </c>
      <c r="B85"/>
      <c r="C85"/>
      <c r="D85"/>
      <c r="E85"/>
      <c r="F85" s="126" t="str">
        <f t="shared" si="16"/>
        <v>//</v>
      </c>
      <c r="G85" s="125">
        <f>ROWS($B$2:G85)</f>
        <v>84</v>
      </c>
      <c r="H85" s="144"/>
      <c r="I85" s="126" t="str">
        <f t="shared" si="17"/>
        <v/>
      </c>
      <c r="J85" s="126" t="str">
        <f>IFERROR(SMALL(I$2:I$100,ROWS($E$2:I85)),"")</f>
        <v/>
      </c>
      <c r="K85" s="126" t="str">
        <f t="shared" si="12"/>
        <v/>
      </c>
      <c r="M85" s="146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25">
        <f>ROWS(A$2:$B86)</f>
        <v>85</v>
      </c>
      <c r="B86"/>
      <c r="C86"/>
      <c r="D86"/>
      <c r="E86"/>
      <c r="F86" s="126" t="str">
        <f t="shared" si="16"/>
        <v>//</v>
      </c>
      <c r="G86" s="125">
        <f>ROWS($B$2:G86)</f>
        <v>85</v>
      </c>
      <c r="H86" s="144"/>
      <c r="I86" s="126" t="str">
        <f t="shared" si="17"/>
        <v/>
      </c>
      <c r="J86" s="126" t="str">
        <f>IFERROR(SMALL(I$2:I$100,ROWS($E$2:I86)),"")</f>
        <v/>
      </c>
      <c r="K86" s="126" t="str">
        <f t="shared" si="12"/>
        <v/>
      </c>
      <c r="M86" s="146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25">
        <f>ROWS(A$2:$B87)</f>
        <v>86</v>
      </c>
      <c r="B87"/>
      <c r="C87"/>
      <c r="D87"/>
      <c r="E87"/>
      <c r="F87" s="126" t="str">
        <f t="shared" si="16"/>
        <v>//</v>
      </c>
      <c r="G87" s="125">
        <f>ROWS($B$2:G87)</f>
        <v>86</v>
      </c>
      <c r="H87" s="144"/>
      <c r="I87" s="126" t="str">
        <f t="shared" si="17"/>
        <v/>
      </c>
      <c r="J87" s="126" t="str">
        <f>IFERROR(SMALL(I$2:I$100,ROWS($E$2:I87)),"")</f>
        <v/>
      </c>
      <c r="K87" s="126" t="str">
        <f t="shared" si="12"/>
        <v/>
      </c>
      <c r="M87" s="146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25">
        <f>ROWS(A$2:$B88)</f>
        <v>87</v>
      </c>
      <c r="B88"/>
      <c r="C88"/>
      <c r="D88"/>
      <c r="E88"/>
      <c r="F88" s="126" t="str">
        <f t="shared" si="16"/>
        <v>//</v>
      </c>
      <c r="G88" s="125">
        <f>ROWS($B$2:G88)</f>
        <v>87</v>
      </c>
      <c r="H88" s="144"/>
      <c r="I88" s="126" t="str">
        <f t="shared" si="17"/>
        <v/>
      </c>
      <c r="J88" s="126" t="str">
        <f>IFERROR(SMALL(I$2:I$100,ROWS($E$2:I88)),"")</f>
        <v/>
      </c>
      <c r="K88" s="126" t="str">
        <f t="shared" si="12"/>
        <v/>
      </c>
      <c r="M88" s="146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25">
        <f>ROWS(A$2:$B89)</f>
        <v>88</v>
      </c>
      <c r="B89"/>
      <c r="C89"/>
      <c r="D89"/>
      <c r="E89"/>
      <c r="F89" s="126" t="str">
        <f t="shared" si="16"/>
        <v>//</v>
      </c>
      <c r="G89" s="125">
        <f>ROWS($B$2:G89)</f>
        <v>88</v>
      </c>
      <c r="H89" s="144"/>
      <c r="I89" s="126" t="str">
        <f t="shared" si="17"/>
        <v/>
      </c>
      <c r="J89" s="126" t="str">
        <f>IFERROR(SMALL(I$2:I$100,ROWS($E$2:I89)),"")</f>
        <v/>
      </c>
      <c r="K89" s="126" t="str">
        <f t="shared" si="12"/>
        <v/>
      </c>
      <c r="M89" s="146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25">
        <f>ROWS(A$2:$B90)</f>
        <v>89</v>
      </c>
      <c r="B90"/>
      <c r="C90"/>
      <c r="D90"/>
      <c r="E90"/>
      <c r="F90" s="126" t="str">
        <f t="shared" si="16"/>
        <v>//</v>
      </c>
      <c r="G90" s="125">
        <f>ROWS($B$2:G90)</f>
        <v>89</v>
      </c>
      <c r="H90" s="144"/>
      <c r="I90" s="126" t="str">
        <f t="shared" si="17"/>
        <v/>
      </c>
      <c r="J90" s="126" t="str">
        <f>IFERROR(SMALL(I$2:I$100,ROWS($E$2:I90)),"")</f>
        <v/>
      </c>
      <c r="K90" s="126" t="str">
        <f t="shared" si="12"/>
        <v/>
      </c>
      <c r="M90" s="146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25">
        <f>ROWS(A$2:$B91)</f>
        <v>90</v>
      </c>
      <c r="B91"/>
      <c r="C91"/>
      <c r="D91"/>
      <c r="E91"/>
      <c r="F91" s="126" t="str">
        <f t="shared" si="16"/>
        <v>//</v>
      </c>
      <c r="G91" s="125">
        <f>ROWS($B$2:G91)</f>
        <v>90</v>
      </c>
      <c r="H91" s="144"/>
      <c r="I91" s="126" t="str">
        <f t="shared" si="17"/>
        <v/>
      </c>
      <c r="J91" s="126" t="str">
        <f>IFERROR(SMALL(I$2:I$100,ROWS($E$2:I91)),"")</f>
        <v/>
      </c>
      <c r="K91" s="126" t="str">
        <f t="shared" si="12"/>
        <v/>
      </c>
      <c r="M91" s="146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25">
        <f>ROWS(A$2:$B92)</f>
        <v>91</v>
      </c>
      <c r="B92"/>
      <c r="C92"/>
      <c r="D92"/>
      <c r="E92"/>
      <c r="F92" s="126" t="str">
        <f t="shared" si="16"/>
        <v>//</v>
      </c>
      <c r="G92" s="125">
        <f>ROWS($B$2:G92)</f>
        <v>91</v>
      </c>
      <c r="H92" s="144"/>
      <c r="I92" s="126" t="str">
        <f t="shared" si="17"/>
        <v/>
      </c>
      <c r="J92" s="126" t="str">
        <f>IFERROR(SMALL(I$2:I$100,ROWS($E$2:I92)),"")</f>
        <v/>
      </c>
      <c r="K92" s="126" t="str">
        <f t="shared" si="12"/>
        <v/>
      </c>
      <c r="M92" s="146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25">
        <f>ROWS(A$2:$B93)</f>
        <v>92</v>
      </c>
      <c r="B93"/>
      <c r="C93"/>
      <c r="D93"/>
      <c r="E93"/>
      <c r="F93" s="126" t="str">
        <f t="shared" si="16"/>
        <v>//</v>
      </c>
      <c r="G93" s="125">
        <f>ROWS($B$2:G93)</f>
        <v>92</v>
      </c>
      <c r="H93" s="144"/>
      <c r="I93" s="126" t="str">
        <f t="shared" si="17"/>
        <v/>
      </c>
      <c r="J93" s="126" t="str">
        <f>IFERROR(SMALL(I$2:I$100,ROWS($E$2:I93)),"")</f>
        <v/>
      </c>
      <c r="K93" s="126" t="str">
        <f t="shared" si="12"/>
        <v/>
      </c>
      <c r="M93" s="146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25">
        <f>ROWS(A$2:$B94)</f>
        <v>93</v>
      </c>
      <c r="B94"/>
      <c r="C94"/>
      <c r="D94"/>
      <c r="E94"/>
      <c r="F94" s="126" t="str">
        <f t="shared" si="16"/>
        <v>//</v>
      </c>
      <c r="G94" s="125">
        <f>ROWS($B$2:G94)</f>
        <v>93</v>
      </c>
      <c r="H94" s="144"/>
      <c r="I94" s="126" t="str">
        <f t="shared" si="17"/>
        <v/>
      </c>
      <c r="J94" s="126" t="str">
        <f>IFERROR(SMALL(I$2:I$100,ROWS($E$2:I94)),"")</f>
        <v/>
      </c>
      <c r="K94" s="126" t="str">
        <f t="shared" si="12"/>
        <v/>
      </c>
      <c r="M94" s="146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25">
        <f>ROWS(A$2:$B95)</f>
        <v>94</v>
      </c>
      <c r="B95"/>
      <c r="C95"/>
      <c r="D95"/>
      <c r="E95"/>
      <c r="F95" s="126" t="str">
        <f t="shared" si="16"/>
        <v>//</v>
      </c>
      <c r="G95" s="125">
        <f>ROWS($B$2:G95)</f>
        <v>94</v>
      </c>
      <c r="H95" s="144"/>
      <c r="I95" s="126" t="str">
        <f t="shared" si="17"/>
        <v/>
      </c>
      <c r="J95" s="126" t="str">
        <f>IFERROR(SMALL(I$2:I$100,ROWS($E$2:I95)),"")</f>
        <v/>
      </c>
      <c r="K95" s="126" t="str">
        <f t="shared" si="12"/>
        <v/>
      </c>
      <c r="M95" s="146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25">
        <f>ROWS(A$2:$B96)</f>
        <v>95</v>
      </c>
      <c r="B96"/>
      <c r="C96"/>
      <c r="D96"/>
      <c r="E96"/>
      <c r="F96" s="126" t="str">
        <f t="shared" si="16"/>
        <v>//</v>
      </c>
      <c r="G96" s="125">
        <f>ROWS($B$2:G96)</f>
        <v>95</v>
      </c>
      <c r="H96" s="144"/>
      <c r="I96" s="126" t="str">
        <f t="shared" si="17"/>
        <v/>
      </c>
      <c r="J96" s="126" t="str">
        <f>IFERROR(SMALL(I$2:I$100,ROWS($E$2:I96)),"")</f>
        <v/>
      </c>
      <c r="K96" s="126" t="str">
        <f t="shared" si="12"/>
        <v/>
      </c>
      <c r="M96" s="146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25">
        <f>ROWS(A$2:$B97)</f>
        <v>96</v>
      </c>
      <c r="B97"/>
      <c r="C97"/>
      <c r="D97"/>
      <c r="E97"/>
      <c r="F97" s="126" t="str">
        <f t="shared" si="16"/>
        <v>//</v>
      </c>
      <c r="G97" s="125">
        <f>ROWS($B$2:G97)</f>
        <v>96</v>
      </c>
      <c r="H97" s="144"/>
      <c r="I97" s="126" t="str">
        <f t="shared" si="17"/>
        <v/>
      </c>
      <c r="J97" s="126" t="str">
        <f>IFERROR(SMALL(I$2:I$100,ROWS($E$2:I97)),"")</f>
        <v/>
      </c>
      <c r="K97" s="126" t="str">
        <f t="shared" si="12"/>
        <v/>
      </c>
      <c r="M97" s="146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25">
        <f>ROWS(A$2:$B98)</f>
        <v>97</v>
      </c>
      <c r="B98"/>
      <c r="C98"/>
      <c r="D98"/>
      <c r="E98"/>
      <c r="F98" s="126" t="str">
        <f t="shared" si="16"/>
        <v>//</v>
      </c>
      <c r="G98" s="125">
        <f>ROWS($B$2:G98)</f>
        <v>97</v>
      </c>
      <c r="H98" s="144"/>
      <c r="I98" s="126" t="str">
        <f t="shared" si="17"/>
        <v/>
      </c>
      <c r="J98" s="126" t="str">
        <f>IFERROR(SMALL(I$2:I$100,ROWS($E$2:I98)),"")</f>
        <v/>
      </c>
      <c r="K98" s="126" t="str">
        <f t="shared" si="12"/>
        <v/>
      </c>
      <c r="M98" s="146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25">
        <f>ROWS(A$2:$B99)</f>
        <v>98</v>
      </c>
      <c r="B99"/>
      <c r="C99"/>
      <c r="D99"/>
      <c r="E99"/>
      <c r="F99" s="126" t="str">
        <f t="shared" si="16"/>
        <v>//</v>
      </c>
      <c r="G99" s="125">
        <f>ROWS($B$2:G99)</f>
        <v>98</v>
      </c>
      <c r="H99" s="144"/>
      <c r="I99" s="126" t="str">
        <f t="shared" si="17"/>
        <v/>
      </c>
      <c r="J99" s="126" t="str">
        <f>IFERROR(SMALL(I$2:I$100,ROWS($E$2:I99)),"")</f>
        <v/>
      </c>
      <c r="K99" s="126" t="str">
        <f t="shared" si="12"/>
        <v/>
      </c>
      <c r="M99" s="146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25">
        <f>ROWS(A$2:$B100)</f>
        <v>99</v>
      </c>
      <c r="B100"/>
      <c r="C100"/>
      <c r="D100"/>
      <c r="E100"/>
      <c r="F100" s="126" t="str">
        <f t="shared" si="16"/>
        <v>//</v>
      </c>
      <c r="G100" s="125">
        <f>ROWS($B$2:G100)</f>
        <v>99</v>
      </c>
      <c r="H100" s="144"/>
      <c r="I100" s="126" t="str">
        <f t="shared" si="17"/>
        <v/>
      </c>
      <c r="J100" s="126" t="str">
        <f>IFERROR(SMALL(I$2:I$100,ROWS($E$2:I100)),"")</f>
        <v/>
      </c>
      <c r="K100" s="126" t="str">
        <f t="shared" si="12"/>
        <v/>
      </c>
      <c r="M100" s="146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33" customFormat="1" x14ac:dyDescent="0.25">
      <c r="A101" s="131"/>
      <c r="B101" s="132" t="s">
        <v>201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ojX8IcWgwZBgOfnFGj9Ym4xvTHz3/EzAEKIG/nIyXEdD9VGrYShDJk+MbDg2UwKJTbTsduU9gy3cR/8lCbaC5g==" saltValue="kVtCIxlBXycB22QhYC3+Kw==" spinCount="100000" sheet="1" objects="1" scenarios="1"/>
  <sortState xmlns:xlrd2="http://schemas.microsoft.com/office/spreadsheetml/2017/richdata2" ref="B2:E5">
    <sortCondition ref="B2:B5"/>
    <sortCondition ref="C2:C5"/>
    <sortCondition ref="D2:D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A3315-8119-4C9B-9A3D-4F39470FB39D}">
  <dimension ref="A1"/>
  <sheetViews>
    <sheetView workbookViewId="0"/>
  </sheetViews>
  <sheetFormatPr baseColWidth="10" defaultColWidth="11.42578125" defaultRowHeight="12.75" x14ac:dyDescent="0.2"/>
  <cols>
    <col min="1" max="16384" width="11.42578125" style="400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0BB5-9C9E-411F-A765-BE669B587AFF}">
  <dimension ref="A1:G14"/>
  <sheetViews>
    <sheetView workbookViewId="0"/>
  </sheetViews>
  <sheetFormatPr baseColWidth="10" defaultColWidth="11.42578125" defaultRowHeight="15" x14ac:dyDescent="0.25"/>
  <cols>
    <col min="1" max="1" width="11.42578125" style="409"/>
    <col min="2" max="2" width="14" style="409" bestFit="1" customWidth="1"/>
    <col min="3" max="3" width="15.42578125" style="409" customWidth="1"/>
    <col min="4" max="4" width="13.42578125" style="409" customWidth="1"/>
    <col min="5" max="5" width="20" style="409" customWidth="1"/>
    <col min="6" max="6" width="11.42578125" style="409"/>
    <col min="7" max="7" width="18.28515625" style="409" bestFit="1" customWidth="1"/>
    <col min="8" max="16384" width="11.42578125" style="409"/>
  </cols>
  <sheetData>
    <row r="1" spans="1:7" ht="18" x14ac:dyDescent="0.25">
      <c r="A1" s="91" t="s">
        <v>275</v>
      </c>
      <c r="B1" s="111"/>
      <c r="C1" s="111"/>
      <c r="D1" s="111"/>
      <c r="E1" s="111"/>
      <c r="F1" s="111"/>
      <c r="G1" s="111"/>
    </row>
    <row r="2" spans="1:7" x14ac:dyDescent="0.25">
      <c r="A2" s="111"/>
      <c r="B2" s="111"/>
      <c r="C2" s="111"/>
      <c r="D2" s="111"/>
      <c r="E2" s="111"/>
      <c r="F2" s="111"/>
      <c r="G2" s="111"/>
    </row>
    <row r="3" spans="1:7" x14ac:dyDescent="0.25">
      <c r="A3" s="410" t="s">
        <v>276</v>
      </c>
      <c r="B3" s="410" t="s">
        <v>277</v>
      </c>
      <c r="C3" s="410" t="s">
        <v>278</v>
      </c>
      <c r="D3" s="411">
        <v>45839</v>
      </c>
      <c r="E3" s="111"/>
      <c r="F3" s="111"/>
      <c r="G3" s="111"/>
    </row>
    <row r="4" spans="1:7" x14ac:dyDescent="0.25">
      <c r="A4" s="111"/>
      <c r="B4" s="111"/>
      <c r="C4" s="111"/>
      <c r="D4" s="111"/>
      <c r="E4" s="111"/>
      <c r="F4" s="111"/>
      <c r="G4" s="111"/>
    </row>
    <row r="5" spans="1:7" x14ac:dyDescent="0.25">
      <c r="A5" s="111" t="s">
        <v>279</v>
      </c>
      <c r="B5" s="111"/>
      <c r="C5" s="111"/>
      <c r="D5" s="111"/>
      <c r="E5" s="111"/>
      <c r="F5" s="111"/>
      <c r="G5" s="111"/>
    </row>
    <row r="6" spans="1:7" ht="15.75" thickBot="1" x14ac:dyDescent="0.3">
      <c r="A6" s="412" t="s">
        <v>280</v>
      </c>
      <c r="B6" s="412"/>
      <c r="C6" s="412"/>
      <c r="D6" s="412"/>
      <c r="E6" s="412"/>
      <c r="F6" s="412"/>
      <c r="G6" s="412"/>
    </row>
    <row r="7" spans="1:7" x14ac:dyDescent="0.25">
      <c r="A7" s="111"/>
      <c r="B7" s="111"/>
      <c r="C7" s="111"/>
      <c r="D7" s="111"/>
      <c r="E7" s="111"/>
      <c r="F7" s="111"/>
      <c r="G7" s="111"/>
    </row>
    <row r="8" spans="1:7" x14ac:dyDescent="0.25">
      <c r="A8" s="111"/>
      <c r="B8" s="111"/>
      <c r="C8" s="111"/>
      <c r="D8" s="111"/>
      <c r="E8" s="111"/>
      <c r="F8" s="111"/>
      <c r="G8" s="111"/>
    </row>
    <row r="9" spans="1:7" x14ac:dyDescent="0.25">
      <c r="A9" s="111"/>
      <c r="B9" s="111"/>
      <c r="C9" s="111"/>
      <c r="D9" s="111"/>
      <c r="E9" s="111"/>
      <c r="F9" s="111"/>
      <c r="G9" s="111"/>
    </row>
    <row r="10" spans="1:7" ht="15.75" thickBot="1" x14ac:dyDescent="0.3">
      <c r="A10" s="413" t="s">
        <v>281</v>
      </c>
      <c r="B10" s="413"/>
      <c r="C10" s="413" t="s">
        <v>282</v>
      </c>
      <c r="D10" s="413"/>
      <c r="E10" s="413"/>
      <c r="F10" s="413"/>
      <c r="G10" s="413" t="s">
        <v>283</v>
      </c>
    </row>
    <row r="11" spans="1:7" x14ac:dyDescent="0.25">
      <c r="A11" s="414"/>
      <c r="B11" s="414"/>
      <c r="C11" s="414"/>
      <c r="D11" s="414"/>
      <c r="E11" s="414"/>
      <c r="F11" s="414"/>
      <c r="G11" s="414"/>
    </row>
    <row r="12" spans="1:7" x14ac:dyDescent="0.25">
      <c r="A12" s="414" t="s">
        <v>284</v>
      </c>
      <c r="B12" s="414"/>
      <c r="C12" s="414" t="s">
        <v>285</v>
      </c>
      <c r="D12" s="414"/>
      <c r="E12" s="414"/>
      <c r="F12" s="414"/>
      <c r="G12" s="414" t="s">
        <v>286</v>
      </c>
    </row>
    <row r="13" spans="1:7" ht="15.75" thickBot="1" x14ac:dyDescent="0.3">
      <c r="A13" s="413"/>
      <c r="B13" s="412"/>
      <c r="C13" s="412"/>
      <c r="D13" s="412"/>
      <c r="E13" s="412"/>
      <c r="F13" s="412"/>
      <c r="G13" s="412"/>
    </row>
    <row r="14" spans="1:7" x14ac:dyDescent="0.25">
      <c r="A14" s="111" t="s">
        <v>287</v>
      </c>
      <c r="B14" s="111"/>
      <c r="C14" s="111"/>
      <c r="D14" s="111"/>
      <c r="E14" s="111"/>
      <c r="F14" s="111"/>
      <c r="G14" s="111"/>
    </row>
  </sheetData>
  <sheetProtection algorithmName="SHA-512" hashValue="58zn8LNt6TTvbbIR37vrQq2zMlChLfzFZhpLMSliN52jVya+1hh8FkgmkzIV3sGXgst81v7gvrJVJYBddWql5Q==" saltValue="nQoqcG3o1dpui3fhapQK8A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B2" sqref="B2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27" t="s">
        <v>191</v>
      </c>
      <c r="B1" s="142" t="s">
        <v>182</v>
      </c>
      <c r="C1" s="142" t="s">
        <v>183</v>
      </c>
      <c r="D1" s="142" t="s">
        <v>217</v>
      </c>
      <c r="E1" s="127" t="s">
        <v>204</v>
      </c>
      <c r="F1" s="127" t="s">
        <v>191</v>
      </c>
      <c r="G1" s="127" t="s">
        <v>193</v>
      </c>
      <c r="H1" s="127" t="s">
        <v>194</v>
      </c>
      <c r="I1" s="129" t="s">
        <v>213</v>
      </c>
      <c r="J1" s="127" t="s">
        <v>214</v>
      </c>
      <c r="K1" s="127" t="s">
        <v>191</v>
      </c>
      <c r="L1" s="127" t="s">
        <v>194</v>
      </c>
      <c r="M1" s="129" t="s">
        <v>215</v>
      </c>
      <c r="N1" s="127" t="s">
        <v>216</v>
      </c>
      <c r="O1" s="130" t="s">
        <v>217</v>
      </c>
    </row>
    <row r="2" spans="1:15" ht="15" x14ac:dyDescent="0.25">
      <c r="A2">
        <f>ROWS(A$2:$B2)</f>
        <v>1</v>
      </c>
      <c r="B2" s="221" t="s">
        <v>188</v>
      </c>
      <c r="D2" s="139">
        <v>10</v>
      </c>
      <c r="E2" s="139" t="str">
        <f>B2&amp;"/"&amp;C2</f>
        <v>Subjektförderung/</v>
      </c>
      <c r="F2">
        <f>ROWS($B$2:F2)</f>
        <v>1</v>
      </c>
      <c r="G2" s="126">
        <f>IF(B2=B1,"",IF(LEN(B2)&lt;1,"",A2))</f>
        <v>1</v>
      </c>
      <c r="H2" s="126">
        <f>IFERROR(SMALL(G$2:G$100,ROWS(G$2:$G2)),"")</f>
        <v>1</v>
      </c>
      <c r="I2" t="str">
        <f>IFERROR(VLOOKUP(H2,A:B,2,0),"")</f>
        <v>Subjektförderung</v>
      </c>
      <c r="J2" s="138">
        <f>Deckblatt_Ex_MPT!C11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38" t="str">
        <f>IF(Deckblatt_Ex_MPT!C12=0,"",Deckblatt_Ex_MPT!C12)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21" t="s">
        <v>189</v>
      </c>
      <c r="C3" s="141" t="s">
        <v>264</v>
      </c>
      <c r="D3" s="140">
        <v>20</v>
      </c>
      <c r="E3" s="139" t="str">
        <f t="shared" ref="E3:E50" si="0">B3&amp;"/"&amp;C3</f>
        <v>Objektförderung/OF &lt;NEU&gt;</v>
      </c>
      <c r="F3">
        <f>ROWS($B$2:F3)</f>
        <v>2</v>
      </c>
      <c r="G3" s="126">
        <f t="shared" ref="G3:G50" si="1">IF(B3=B2,"",IF(LEN(B3)&lt;1,"",A3))</f>
        <v>2</v>
      </c>
      <c r="H3" s="126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21" t="s">
        <v>190</v>
      </c>
      <c r="C4" s="141" t="s">
        <v>271</v>
      </c>
      <c r="D4" s="140">
        <v>50</v>
      </c>
      <c r="E4" s="139" t="str">
        <f t="shared" si="0"/>
        <v>Projektförderung/PF &lt;NEU&gt;</v>
      </c>
      <c r="F4">
        <f>ROWS($B$2:F4)</f>
        <v>3</v>
      </c>
      <c r="G4" s="126">
        <f t="shared" si="1"/>
        <v>3</v>
      </c>
      <c r="H4" s="126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21"/>
      <c r="C5" s="141"/>
      <c r="D5" s="139"/>
      <c r="E5" s="139" t="str">
        <f t="shared" si="0"/>
        <v>/</v>
      </c>
      <c r="F5">
        <f>ROWS($B$2:F5)</f>
        <v>4</v>
      </c>
      <c r="G5" s="126" t="str">
        <f t="shared" si="1"/>
        <v/>
      </c>
      <c r="H5" s="126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221"/>
      <c r="C6" s="141"/>
      <c r="D6" s="140"/>
      <c r="E6" s="139" t="str">
        <f t="shared" si="0"/>
        <v>/</v>
      </c>
      <c r="F6">
        <f>ROWS($B$2:F6)</f>
        <v>5</v>
      </c>
      <c r="G6" s="126" t="str">
        <f t="shared" si="1"/>
        <v/>
      </c>
      <c r="H6" s="126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25"/>
      <c r="C7" s="141"/>
      <c r="D7" s="140"/>
      <c r="E7" s="139" t="str">
        <f t="shared" si="0"/>
        <v>/</v>
      </c>
      <c r="F7">
        <f>ROWS($B$2:F7)</f>
        <v>6</v>
      </c>
      <c r="G7" s="126" t="str">
        <f t="shared" si="1"/>
        <v/>
      </c>
      <c r="H7" s="126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25"/>
      <c r="C8" s="141"/>
      <c r="D8" s="139"/>
      <c r="E8" s="139" t="str">
        <f t="shared" si="0"/>
        <v>/</v>
      </c>
      <c r="F8">
        <f>ROWS($B$2:F8)</f>
        <v>7</v>
      </c>
      <c r="G8" s="126" t="str">
        <f t="shared" si="1"/>
        <v/>
      </c>
      <c r="H8" s="126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25"/>
      <c r="C9" s="141"/>
      <c r="D9" s="140"/>
      <c r="E9" s="139" t="str">
        <f t="shared" si="0"/>
        <v>/</v>
      </c>
      <c r="F9">
        <f>ROWS($B$2:F9)</f>
        <v>8</v>
      </c>
      <c r="G9" s="126" t="str">
        <f t="shared" si="1"/>
        <v/>
      </c>
      <c r="H9" s="126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25"/>
      <c r="C10" s="141"/>
      <c r="D10" s="140"/>
      <c r="E10" s="139" t="str">
        <f t="shared" si="0"/>
        <v>/</v>
      </c>
      <c r="F10">
        <f>ROWS($B$2:F10)</f>
        <v>9</v>
      </c>
      <c r="G10" s="126" t="str">
        <f t="shared" si="1"/>
        <v/>
      </c>
      <c r="H10" s="126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25"/>
      <c r="C11" s="141"/>
      <c r="D11" s="139"/>
      <c r="E11" s="139" t="str">
        <f t="shared" si="0"/>
        <v>/</v>
      </c>
      <c r="F11">
        <f>ROWS($B$2:F11)</f>
        <v>10</v>
      </c>
      <c r="G11" s="126" t="str">
        <f t="shared" si="1"/>
        <v/>
      </c>
      <c r="H11" s="126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39" t="str">
        <f t="shared" si="0"/>
        <v>/</v>
      </c>
      <c r="F12">
        <f>ROWS($B$2:F12)</f>
        <v>11</v>
      </c>
      <c r="G12" s="126" t="str">
        <f t="shared" si="1"/>
        <v/>
      </c>
      <c r="H12" s="126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39" t="str">
        <f t="shared" si="0"/>
        <v>/</v>
      </c>
      <c r="F13">
        <f>ROWS($B$2:F13)</f>
        <v>12</v>
      </c>
      <c r="G13" s="126" t="str">
        <f t="shared" si="1"/>
        <v/>
      </c>
      <c r="H13" s="126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39" t="str">
        <f t="shared" si="0"/>
        <v>/</v>
      </c>
      <c r="F14">
        <f>ROWS($B$2:F14)</f>
        <v>13</v>
      </c>
      <c r="G14" s="126" t="str">
        <f t="shared" si="1"/>
        <v/>
      </c>
      <c r="H14" s="126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39" t="str">
        <f t="shared" si="0"/>
        <v>/</v>
      </c>
      <c r="F15">
        <f>ROWS($B$2:F15)</f>
        <v>14</v>
      </c>
      <c r="G15" s="126" t="str">
        <f t="shared" si="1"/>
        <v/>
      </c>
      <c r="H15" s="126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39" t="str">
        <f t="shared" si="0"/>
        <v>/</v>
      </c>
      <c r="F16">
        <f>ROWS($B$2:F16)</f>
        <v>15</v>
      </c>
      <c r="G16" s="126" t="str">
        <f t="shared" si="1"/>
        <v/>
      </c>
      <c r="H16" s="126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39" t="str">
        <f t="shared" si="0"/>
        <v>/</v>
      </c>
      <c r="F17">
        <f>ROWS($B$2:F17)</f>
        <v>16</v>
      </c>
      <c r="G17" s="126" t="str">
        <f t="shared" si="1"/>
        <v/>
      </c>
      <c r="H17" s="126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39" t="str">
        <f t="shared" si="0"/>
        <v>/</v>
      </c>
      <c r="F18">
        <f>ROWS($B$2:F18)</f>
        <v>17</v>
      </c>
      <c r="G18" s="126" t="str">
        <f t="shared" si="1"/>
        <v/>
      </c>
      <c r="H18" s="126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39" t="str">
        <f t="shared" si="0"/>
        <v>/</v>
      </c>
      <c r="F19">
        <f>ROWS($B$2:F19)</f>
        <v>18</v>
      </c>
      <c r="G19" s="126" t="str">
        <f t="shared" si="1"/>
        <v/>
      </c>
      <c r="H19" s="126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39" t="str">
        <f t="shared" si="0"/>
        <v>/</v>
      </c>
      <c r="F20">
        <f>ROWS($B$2:F20)</f>
        <v>19</v>
      </c>
      <c r="G20" s="126" t="str">
        <f t="shared" si="1"/>
        <v/>
      </c>
      <c r="H20" s="126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39" t="str">
        <f t="shared" si="0"/>
        <v>/</v>
      </c>
      <c r="F21">
        <f>ROWS($B$2:F21)</f>
        <v>20</v>
      </c>
      <c r="G21" s="126" t="str">
        <f t="shared" si="1"/>
        <v/>
      </c>
      <c r="H21" s="126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39" t="str">
        <f t="shared" si="0"/>
        <v>/</v>
      </c>
      <c r="F22">
        <f>ROWS($B$2:F22)</f>
        <v>21</v>
      </c>
      <c r="G22" s="126" t="str">
        <f t="shared" si="1"/>
        <v/>
      </c>
      <c r="H22" s="126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39" t="str">
        <f t="shared" si="0"/>
        <v>/</v>
      </c>
      <c r="F23">
        <f>ROWS($B$2:F23)</f>
        <v>22</v>
      </c>
      <c r="G23" s="126" t="str">
        <f t="shared" si="1"/>
        <v/>
      </c>
      <c r="H23" s="126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39" t="str">
        <f t="shared" si="0"/>
        <v>/</v>
      </c>
      <c r="F24">
        <f>ROWS($B$2:F24)</f>
        <v>23</v>
      </c>
      <c r="G24" s="126" t="str">
        <f t="shared" si="1"/>
        <v/>
      </c>
      <c r="H24" s="126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39" t="str">
        <f t="shared" si="0"/>
        <v>/</v>
      </c>
      <c r="F25">
        <f>ROWS($B$2:F25)</f>
        <v>24</v>
      </c>
      <c r="G25" s="126" t="str">
        <f t="shared" si="1"/>
        <v/>
      </c>
      <c r="H25" s="126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39" t="str">
        <f t="shared" si="0"/>
        <v>/</v>
      </c>
      <c r="F26">
        <f>ROWS($B$2:F26)</f>
        <v>25</v>
      </c>
      <c r="G26" s="126" t="str">
        <f t="shared" si="1"/>
        <v/>
      </c>
      <c r="H26" s="126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39" t="str">
        <f t="shared" si="0"/>
        <v>/</v>
      </c>
      <c r="F27">
        <f>ROWS($B$2:F27)</f>
        <v>26</v>
      </c>
      <c r="G27" s="126" t="str">
        <f t="shared" si="1"/>
        <v/>
      </c>
      <c r="H27" s="126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39" t="str">
        <f t="shared" si="0"/>
        <v>/</v>
      </c>
      <c r="F28">
        <f>ROWS($B$2:F28)</f>
        <v>27</v>
      </c>
      <c r="G28" s="126" t="str">
        <f t="shared" si="1"/>
        <v/>
      </c>
      <c r="H28" s="126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39" t="str">
        <f t="shared" si="0"/>
        <v>/</v>
      </c>
      <c r="F29">
        <f>ROWS($B$2:F29)</f>
        <v>28</v>
      </c>
      <c r="G29" s="126" t="str">
        <f t="shared" si="1"/>
        <v/>
      </c>
      <c r="H29" s="126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39" t="str">
        <f t="shared" si="0"/>
        <v>/</v>
      </c>
      <c r="F30">
        <f>ROWS($B$2:F30)</f>
        <v>29</v>
      </c>
      <c r="G30" s="126" t="str">
        <f t="shared" si="1"/>
        <v/>
      </c>
      <c r="H30" s="126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39" t="str">
        <f t="shared" si="0"/>
        <v>/</v>
      </c>
      <c r="F31">
        <f>ROWS($B$2:F31)</f>
        <v>30</v>
      </c>
      <c r="G31" s="126" t="str">
        <f t="shared" si="1"/>
        <v/>
      </c>
      <c r="H31" s="126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39" t="str">
        <f t="shared" si="0"/>
        <v>/</v>
      </c>
      <c r="F32">
        <f>ROWS($B$2:F32)</f>
        <v>31</v>
      </c>
      <c r="G32" s="126" t="str">
        <f t="shared" si="1"/>
        <v/>
      </c>
      <c r="H32" s="126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39" t="str">
        <f t="shared" si="0"/>
        <v>/</v>
      </c>
      <c r="F33">
        <f>ROWS($B$2:F33)</f>
        <v>32</v>
      </c>
      <c r="G33" s="126" t="str">
        <f t="shared" si="1"/>
        <v/>
      </c>
      <c r="H33" s="126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39" t="str">
        <f t="shared" si="0"/>
        <v>/</v>
      </c>
      <c r="F34">
        <f>ROWS($B$2:F34)</f>
        <v>33</v>
      </c>
      <c r="G34" s="126" t="str">
        <f t="shared" si="1"/>
        <v/>
      </c>
      <c r="H34" s="126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39" t="str">
        <f t="shared" si="0"/>
        <v>/</v>
      </c>
      <c r="F35">
        <f>ROWS($B$2:F35)</f>
        <v>34</v>
      </c>
      <c r="G35" s="126" t="str">
        <f t="shared" si="1"/>
        <v/>
      </c>
      <c r="H35" s="126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39" t="str">
        <f t="shared" si="0"/>
        <v>/</v>
      </c>
      <c r="F36">
        <f>ROWS($B$2:F36)</f>
        <v>35</v>
      </c>
      <c r="G36" s="126" t="str">
        <f t="shared" si="1"/>
        <v/>
      </c>
      <c r="H36" s="126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39" t="str">
        <f t="shared" si="0"/>
        <v>/</v>
      </c>
      <c r="F37">
        <f>ROWS($B$2:F37)</f>
        <v>36</v>
      </c>
      <c r="G37" s="126" t="str">
        <f t="shared" si="1"/>
        <v/>
      </c>
      <c r="H37" s="126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39" t="str">
        <f t="shared" si="0"/>
        <v>/</v>
      </c>
      <c r="F38">
        <f>ROWS($B$2:F38)</f>
        <v>37</v>
      </c>
      <c r="G38" s="126" t="str">
        <f t="shared" si="1"/>
        <v/>
      </c>
      <c r="H38" s="126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39" t="str">
        <f t="shared" si="0"/>
        <v>/</v>
      </c>
      <c r="F39">
        <f>ROWS($B$2:F39)</f>
        <v>38</v>
      </c>
      <c r="G39" s="126" t="str">
        <f t="shared" si="1"/>
        <v/>
      </c>
      <c r="H39" s="126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39" t="str">
        <f t="shared" si="0"/>
        <v>/</v>
      </c>
      <c r="F40">
        <f>ROWS($B$2:F40)</f>
        <v>39</v>
      </c>
      <c r="G40" s="126" t="str">
        <f t="shared" si="1"/>
        <v/>
      </c>
      <c r="H40" s="126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39" t="str">
        <f t="shared" si="0"/>
        <v>/</v>
      </c>
      <c r="F41">
        <f>ROWS($B$2:F41)</f>
        <v>40</v>
      </c>
      <c r="G41" s="126" t="str">
        <f t="shared" si="1"/>
        <v/>
      </c>
      <c r="H41" s="126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39" t="str">
        <f t="shared" si="0"/>
        <v>/</v>
      </c>
      <c r="F42">
        <f>ROWS($B$2:F42)</f>
        <v>41</v>
      </c>
      <c r="G42" s="126" t="str">
        <f t="shared" si="1"/>
        <v/>
      </c>
      <c r="H42" s="126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39" t="str">
        <f t="shared" si="0"/>
        <v>/</v>
      </c>
      <c r="F43">
        <f>ROWS($B$2:F43)</f>
        <v>42</v>
      </c>
      <c r="G43" s="126" t="str">
        <f t="shared" si="1"/>
        <v/>
      </c>
      <c r="H43" s="126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39" t="str">
        <f t="shared" si="0"/>
        <v>/</v>
      </c>
      <c r="F44">
        <f>ROWS($B$2:F44)</f>
        <v>43</v>
      </c>
      <c r="G44" s="126" t="str">
        <f t="shared" si="1"/>
        <v/>
      </c>
      <c r="H44" s="126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39" t="str">
        <f t="shared" si="0"/>
        <v>/</v>
      </c>
      <c r="F45">
        <f>ROWS($B$2:F45)</f>
        <v>44</v>
      </c>
      <c r="G45" s="126" t="str">
        <f t="shared" si="1"/>
        <v/>
      </c>
      <c r="H45" s="126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39" t="str">
        <f t="shared" si="0"/>
        <v>/</v>
      </c>
      <c r="F46">
        <f>ROWS($B$2:F46)</f>
        <v>45</v>
      </c>
      <c r="G46" s="126" t="str">
        <f t="shared" si="1"/>
        <v/>
      </c>
      <c r="H46" s="126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39" t="str">
        <f t="shared" si="0"/>
        <v>/</v>
      </c>
      <c r="F47">
        <f>ROWS($B$2:F47)</f>
        <v>46</v>
      </c>
      <c r="G47" s="126" t="str">
        <f t="shared" si="1"/>
        <v/>
      </c>
      <c r="H47" s="126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39" t="str">
        <f t="shared" si="0"/>
        <v>/</v>
      </c>
      <c r="F48">
        <f>ROWS($B$2:F48)</f>
        <v>47</v>
      </c>
      <c r="G48" s="126" t="str">
        <f t="shared" si="1"/>
        <v/>
      </c>
      <c r="H48" s="126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39" t="str">
        <f t="shared" si="0"/>
        <v>/</v>
      </c>
      <c r="F49">
        <f>ROWS($B$2:F49)</f>
        <v>48</v>
      </c>
      <c r="G49" s="126" t="str">
        <f t="shared" si="1"/>
        <v/>
      </c>
      <c r="H49" s="126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39" t="str">
        <f t="shared" si="0"/>
        <v>/</v>
      </c>
      <c r="F50">
        <f>ROWS($B$2:F50)</f>
        <v>49</v>
      </c>
      <c r="G50" s="126" t="str">
        <f t="shared" si="1"/>
        <v/>
      </c>
      <c r="H50" s="126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33" customFormat="1" ht="15" x14ac:dyDescent="0.25">
      <c r="A51" s="131"/>
      <c r="B51" s="132" t="s">
        <v>201</v>
      </c>
      <c r="F51" s="131"/>
    </row>
  </sheetData>
  <sheetProtection algorithmName="SHA-512" hashValue="nk+1B7xVfoJKnOxL7pK1d9JiJiXjgQJEBfQhncnD2S6CbtiV5xH84YuPtnWA0JLuqtaCnLcRvSfIrabh7i5MlQ==" saltValue="8rjLKPcQXDWXnaHB5pKOc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Deckblatt_Ex_MPT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2021-02-03T09:04:21Z</cp:lastPrinted>
  <dcterms:created xsi:type="dcterms:W3CDTF">2008-01-24T10:32:10Z</dcterms:created>
  <dcterms:modified xsi:type="dcterms:W3CDTF">2025-05-05T09:57:46Z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