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DDE7EEF1-0728-4E0B-A17F-2B3F8C0FF88D}" xr6:coauthVersionLast="47" xr6:coauthVersionMax="47" xr10:uidLastSave="{00000000-0000-0000-0000-000000000000}"/>
  <workbookProtection workbookAlgorithmName="SHA-512" workbookHashValue="23JB7OopWCaLX1oq9VR6x6sxJ0xAgkP2q0wJVTirokPG+VBtGD2nO+wIF3VZGngPfld6JFnmy617AmDJsqHD4g==" workbookSaltValue="gMbYUGNiPBN92lvN+zPtRw==" workbookSpinCount="100000" lockStructure="1"/>
  <bookViews>
    <workbookView xWindow="-120" yWindow="-120" windowWidth="29040" windowHeight="17640" tabRatio="746" xr2:uid="{00000000-000D-0000-FFFF-FFFF00000000}"/>
  </bookViews>
  <sheets>
    <sheet name="Deckblatt_BINT_FF_SF" sheetId="42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C33" i="42" l="1"/>
  <c r="C21" i="42"/>
  <c r="N2" i="67" l="1"/>
  <c r="J2" i="67"/>
  <c r="X2" i="66"/>
  <c r="R2" i="66"/>
  <c r="L2" i="66"/>
  <c r="N2" i="65"/>
  <c r="J2" i="65"/>
  <c r="S3" i="66" l="1"/>
  <c r="S15" i="66"/>
  <c r="S27" i="66"/>
  <c r="S39" i="66"/>
  <c r="S51" i="66"/>
  <c r="S63" i="66"/>
  <c r="S75" i="66"/>
  <c r="S87" i="66"/>
  <c r="S99" i="66"/>
  <c r="S31" i="66"/>
  <c r="S67" i="66"/>
  <c r="S8" i="66"/>
  <c r="S44" i="66"/>
  <c r="S80" i="66"/>
  <c r="S33" i="66"/>
  <c r="S69" i="66"/>
  <c r="S50" i="66"/>
  <c r="S98" i="66"/>
  <c r="S4" i="66"/>
  <c r="S16" i="66"/>
  <c r="S28" i="66"/>
  <c r="S40" i="66"/>
  <c r="S52" i="66"/>
  <c r="S64" i="66"/>
  <c r="S76" i="66"/>
  <c r="S88" i="66"/>
  <c r="S100" i="66"/>
  <c r="S19" i="66"/>
  <c r="S79" i="66"/>
  <c r="S20" i="66"/>
  <c r="S56" i="66"/>
  <c r="S92" i="66"/>
  <c r="S9" i="66"/>
  <c r="S45" i="66"/>
  <c r="S81" i="66"/>
  <c r="S14" i="66"/>
  <c r="S74" i="66"/>
  <c r="S5" i="66"/>
  <c r="S17" i="66"/>
  <c r="S29" i="66"/>
  <c r="S41" i="66"/>
  <c r="S53" i="66"/>
  <c r="S65" i="66"/>
  <c r="S77" i="66"/>
  <c r="S89" i="66"/>
  <c r="S6" i="66"/>
  <c r="S18" i="66"/>
  <c r="S30" i="66"/>
  <c r="S42" i="66"/>
  <c r="S54" i="66"/>
  <c r="S66" i="66"/>
  <c r="S78" i="66"/>
  <c r="S90" i="66"/>
  <c r="S7" i="66"/>
  <c r="S43" i="66"/>
  <c r="S55" i="66"/>
  <c r="S91" i="66"/>
  <c r="S32" i="66"/>
  <c r="S68" i="66"/>
  <c r="S21" i="66"/>
  <c r="S57" i="66"/>
  <c r="S93" i="66"/>
  <c r="S38" i="66"/>
  <c r="S86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26" i="66"/>
  <c r="S62" i="66"/>
  <c r="O2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8" i="65"/>
  <c r="K48" i="65"/>
  <c r="K80" i="65"/>
  <c r="K9" i="65"/>
  <c r="K73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56" i="65"/>
  <c r="K41" i="65"/>
  <c r="K97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64" i="65"/>
  <c r="K25" i="65"/>
  <c r="K49" i="65"/>
  <c r="K89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16" i="65"/>
  <c r="K40" i="65"/>
  <c r="K72" i="65"/>
  <c r="K65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2" i="65"/>
  <c r="K96" i="65"/>
  <c r="K17" i="65"/>
  <c r="K57" i="65"/>
  <c r="K81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24" i="65"/>
  <c r="K88" i="65"/>
  <c r="K3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27" i="66"/>
  <c r="N75" i="66"/>
  <c r="N52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43" i="66"/>
  <c r="N91" i="66"/>
  <c r="N28" i="66"/>
  <c r="N92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35" i="66"/>
  <c r="N99" i="66"/>
  <c r="N20" i="66"/>
  <c r="N60" i="66"/>
  <c r="N84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51" i="66"/>
  <c r="N83" i="66"/>
  <c r="N44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3" i="66"/>
  <c r="N67" i="66"/>
  <c r="N4" i="66"/>
  <c r="N36" i="66"/>
  <c r="N7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11" i="66"/>
  <c r="N59" i="66"/>
  <c r="N12" i="66"/>
  <c r="N68" i="66"/>
  <c r="K3" i="67"/>
  <c r="K11" i="67"/>
  <c r="K19" i="67"/>
  <c r="K27" i="67"/>
  <c r="K35" i="67"/>
  <c r="K43" i="67"/>
  <c r="K31" i="67"/>
  <c r="K16" i="67"/>
  <c r="K4" i="67"/>
  <c r="K12" i="67"/>
  <c r="K20" i="67"/>
  <c r="K28" i="67"/>
  <c r="K36" i="67"/>
  <c r="K44" i="67"/>
  <c r="K39" i="67"/>
  <c r="K48" i="67"/>
  <c r="K5" i="67"/>
  <c r="K13" i="67"/>
  <c r="K21" i="67"/>
  <c r="K29" i="67"/>
  <c r="K37" i="67"/>
  <c r="K45" i="67"/>
  <c r="K7" i="67"/>
  <c r="K24" i="67"/>
  <c r="K6" i="67"/>
  <c r="K14" i="67"/>
  <c r="K22" i="67"/>
  <c r="K30" i="67"/>
  <c r="K38" i="67"/>
  <c r="K46" i="67"/>
  <c r="K15" i="67"/>
  <c r="K8" i="67"/>
  <c r="K9" i="67"/>
  <c r="K17" i="67"/>
  <c r="K25" i="67"/>
  <c r="K33" i="67"/>
  <c r="K41" i="67"/>
  <c r="K49" i="67"/>
  <c r="K23" i="67"/>
  <c r="K32" i="67"/>
  <c r="K10" i="67"/>
  <c r="K18" i="67"/>
  <c r="K26" i="67"/>
  <c r="K34" i="67"/>
  <c r="K42" i="67"/>
  <c r="K50" i="67"/>
  <c r="K47" i="67"/>
  <c r="K4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N2" i="66"/>
  <c r="G2" i="67"/>
  <c r="K2" i="67"/>
  <c r="L15" i="67" s="1"/>
  <c r="M15" i="67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H5" i="67"/>
  <c r="I5" i="67" s="1"/>
  <c r="H47" i="67"/>
  <c r="I47" i="67" s="1"/>
  <c r="H23" i="67"/>
  <c r="I23" i="67" s="1"/>
  <c r="H15" i="67"/>
  <c r="I15" i="67" s="1"/>
  <c r="H42" i="67"/>
  <c r="I42" i="67" s="1"/>
  <c r="H34" i="67"/>
  <c r="I34" i="67" s="1"/>
  <c r="H10" i="67"/>
  <c r="I10" i="67" s="1"/>
  <c r="H49" i="67"/>
  <c r="I49" i="67" s="1"/>
  <c r="H25" i="67"/>
  <c r="I25" i="67" s="1"/>
  <c r="H17" i="67"/>
  <c r="I17" i="67" s="1"/>
  <c r="H36" i="67"/>
  <c r="I36" i="67" s="1"/>
  <c r="H32" i="67"/>
  <c r="I32" i="67" s="1"/>
  <c r="H12" i="67"/>
  <c r="I12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K53" i="66" s="1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K28" i="66" s="1"/>
  <c r="J30" i="66"/>
  <c r="J32" i="66"/>
  <c r="J34" i="66"/>
  <c r="J38" i="66"/>
  <c r="J74" i="66"/>
  <c r="J78" i="66"/>
  <c r="J82" i="66"/>
  <c r="J86" i="66"/>
  <c r="K32" i="66" l="1"/>
  <c r="K30" i="66"/>
  <c r="H16" i="67"/>
  <c r="I16" i="67" s="1"/>
  <c r="H40" i="67"/>
  <c r="I40" i="67" s="1"/>
  <c r="H29" i="67"/>
  <c r="I29" i="67" s="1"/>
  <c r="H14" i="67"/>
  <c r="I14" i="67" s="1"/>
  <c r="H46" i="67"/>
  <c r="I46" i="67" s="1"/>
  <c r="H27" i="67"/>
  <c r="I27" i="67" s="1"/>
  <c r="H20" i="67"/>
  <c r="I20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24" i="67"/>
  <c r="I24" i="67" s="1"/>
  <c r="H9" i="67"/>
  <c r="I9" i="67" s="1"/>
  <c r="H41" i="67"/>
  <c r="I41" i="67" s="1"/>
  <c r="H26" i="67"/>
  <c r="I26" i="67" s="1"/>
  <c r="H7" i="67"/>
  <c r="I7" i="67" s="1"/>
  <c r="H39" i="67"/>
  <c r="I39" i="67" s="1"/>
  <c r="H28" i="67"/>
  <c r="I28" i="67" s="1"/>
  <c r="H13" i="67"/>
  <c r="I13" i="67" s="1"/>
  <c r="H45" i="67"/>
  <c r="I45" i="67" s="1"/>
  <c r="H30" i="67"/>
  <c r="I30" i="67" s="1"/>
  <c r="H11" i="67"/>
  <c r="I11" i="67" s="1"/>
  <c r="H43" i="67"/>
  <c r="I43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K7" i="66"/>
  <c r="K37" i="66"/>
  <c r="K5" i="66"/>
  <c r="K4" i="66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M17" i="65" l="1"/>
  <c r="Q40" i="66"/>
  <c r="I18" i="65"/>
  <c r="I7" i="65"/>
  <c r="I27" i="65"/>
  <c r="I30" i="65"/>
  <c r="I60" i="65"/>
  <c r="I63" i="65"/>
  <c r="I91" i="65"/>
  <c r="I80" i="65"/>
  <c r="I58" i="65"/>
  <c r="I84" i="65"/>
  <c r="M9" i="65"/>
  <c r="I50" i="65"/>
  <c r="I32" i="65"/>
  <c r="I46" i="65"/>
  <c r="I21" i="65"/>
  <c r="M33" i="65"/>
  <c r="M93" i="65"/>
  <c r="M3" i="65"/>
  <c r="M5" i="65"/>
  <c r="M29" i="65"/>
  <c r="M13" i="65"/>
  <c r="M34" i="65"/>
  <c r="M25" i="65"/>
  <c r="M21" i="65"/>
  <c r="M10" i="65"/>
  <c r="M45" i="65"/>
  <c r="M69" i="65"/>
  <c r="M60" i="65"/>
  <c r="I78" i="65"/>
  <c r="I97" i="65"/>
  <c r="I93" i="65"/>
  <c r="I75" i="65"/>
  <c r="I25" i="65"/>
  <c r="I13" i="65"/>
  <c r="I9" i="65"/>
  <c r="I100" i="65"/>
  <c r="I23" i="65"/>
  <c r="M73" i="65"/>
  <c r="I68" i="65"/>
  <c r="I19" i="65"/>
  <c r="I15" i="65"/>
  <c r="I38" i="65"/>
  <c r="I22" i="65"/>
  <c r="I48" i="65"/>
  <c r="I11" i="65"/>
  <c r="I6" i="65"/>
  <c r="I26" i="65"/>
  <c r="I86" i="65"/>
  <c r="I16" i="65"/>
  <c r="I14" i="65"/>
  <c r="I81" i="65"/>
  <c r="I28" i="65"/>
  <c r="I98" i="65"/>
  <c r="I42" i="65"/>
  <c r="I4" i="65"/>
  <c r="I96" i="65"/>
  <c r="I17" i="65"/>
  <c r="I12" i="65"/>
  <c r="I20" i="65"/>
  <c r="I10" i="65"/>
  <c r="I74" i="65"/>
  <c r="I33" i="65"/>
  <c r="I24" i="65"/>
  <c r="I43" i="65"/>
  <c r="I49" i="65"/>
  <c r="I45" i="65"/>
  <c r="I36" i="65"/>
  <c r="I31" i="65"/>
  <c r="I8" i="65"/>
  <c r="I99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42"/>
  <c r="C24" i="42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46" i="13" l="1"/>
  <c r="C26" i="42" l="1"/>
  <c r="C27" i="42" s="1"/>
  <c r="C30" i="42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42" l="1"/>
  <c r="C35" i="42" s="1"/>
  <c r="S55" i="13"/>
</calcChain>
</file>

<file path=xl/sharedStrings.xml><?xml version="1.0" encoding="utf-8"?>
<sst xmlns="http://schemas.openxmlformats.org/spreadsheetml/2006/main" count="4486" uniqueCount="262">
  <si>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</si>
  <si>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</si>
  <si>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</si>
  <si>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</si>
  <si>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</si>
  <si>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</si>
  <si>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</si>
  <si>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</si>
  <si>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</si>
  <si>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</si>
  <si>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</si>
  <si>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</si>
  <si>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</si>
  <si>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</si>
  <si>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</si>
  <si>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</si>
  <si>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</si>
  <si>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</si>
  <si>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</si>
  <si>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</si>
  <si>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</si>
  <si>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</si>
  <si>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</si>
  <si>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</si>
  <si>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</si>
  <si>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</si>
  <si>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</si>
  <si>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</si>
  <si>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</si>
  <si>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</si>
  <si>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</si>
  <si>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</si>
  <si>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</si>
  <si>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</si>
  <si>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</si>
  <si>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</si>
  <si>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</si>
  <si>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</si>
  <si>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</si>
  <si>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</si>
  <si>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</si>
  <si>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</si>
  <si>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</si>
  <si>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</si>
  <si>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</si>
  <si>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</si>
  <si>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</si>
  <si>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</si>
  <si>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</si>
  <si>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</si>
  <si>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</si>
  <si>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</si>
  <si>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</si>
  <si>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</si>
  <si>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</si>
  <si>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</si>
  <si>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</si>
  <si>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</si>
  <si>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</si>
  <si>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</si>
  <si>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</si>
  <si>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</si>
  <si>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</si>
  <si>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</si>
  <si>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</si>
  <si>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</si>
  <si>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</si>
  <si>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</si>
  <si>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</si>
  <si>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</si>
  <si>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</si>
  <si>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</si>
  <si>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</si>
  <si>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</si>
  <si>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</si>
  <si>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</si>
  <si>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</si>
  <si>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</si>
  <si>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</si>
  <si>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</si>
  <si>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</si>
  <si>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</si>
  <si>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</si>
  <si>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</si>
  <si>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</si>
  <si>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</si>
  <si>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</si>
  <si>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</si>
  <si>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</si>
  <si>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</si>
  <si>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</si>
  <si>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</si>
  <si>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</si>
  <si>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</si>
  <si>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</si>
  <si>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</si>
  <si>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</si>
  <si>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</si>
  <si>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</si>
  <si>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</si>
  <si>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</si>
  <si>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</si>
  <si>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</si>
  <si>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</si>
  <si>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</si>
  <si>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</si>
  <si>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</si>
  <si>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</si>
  <si>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</si>
  <si>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</si>
  <si>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</si>
  <si>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</si>
  <si>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</si>
  <si>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</si>
  <si>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</si>
  <si>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</si>
  <si>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</si>
  <si>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</si>
  <si>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</si>
  <si>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</si>
  <si>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</si>
  <si>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</si>
  <si>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</si>
  <si>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</si>
  <si>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</si>
  <si>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</si>
  <si>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</si>
  <si>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</si>
  <si>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</si>
  <si>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</si>
  <si>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</si>
  <si>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</si>
  <si>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</si>
  <si>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</si>
  <si>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</si>
  <si>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</si>
  <si>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</si>
  <si>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</si>
  <si>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</si>
  <si>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</si>
  <si>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</si>
  <si>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</si>
  <si>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</si>
  <si>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</si>
  <si>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</si>
  <si>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</si>
  <si>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</si>
  <si>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</si>
  <si>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</si>
  <si>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</si>
  <si>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</si>
  <si>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</si>
  <si>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</si>
  <si>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</si>
  <si>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</si>
  <si>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</si>
  <si>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</si>
  <si>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</si>
  <si>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</si>
  <si>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</si>
  <si>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</si>
  <si>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</si>
  <si>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</si>
  <si>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</si>
  <si>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</si>
  <si>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</si>
  <si>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</si>
  <si>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</si>
  <si>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</si>
  <si>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</si>
  <si>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</si>
  <si>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</si>
  <si>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</si>
  <si>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</si>
  <si>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</si>
  <si>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</si>
  <si>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</si>
  <si>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</si>
  <si>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</si>
  <si>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</si>
  <si>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</si>
  <si>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</si>
  <si>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</si>
  <si>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</si>
  <si>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</si>
  <si>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</si>
  <si>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</si>
  <si>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</si>
  <si>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</si>
  <si>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</si>
  <si>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</si>
  <si>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</si>
  <si>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</si>
  <si>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</si>
  <si>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</si>
  <si>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</si>
  <si>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</si>
  <si>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</si>
  <si>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</si>
  <si>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</si>
  <si>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</si>
  <si>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</si>
  <si>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</si>
  <si>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</si>
  <si>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</si>
  <si>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</si>
  <si>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</si>
  <si>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</si>
  <si>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</si>
  <si>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</si>
  <si>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Contrast - Frühförderung für blinde, sehbehinderte und mehrfachbehindert-sehgeschädigte Kinder</t>
  </si>
  <si>
    <t>Österreichisches Hilfswerk für Taubblinde und hochgradig Hör- und Sehbehinderte - ÖHTB</t>
  </si>
  <si>
    <t>Therapieinstitut Keil GmbH</t>
  </si>
  <si>
    <t>Wiener Sozialdienste Förderung &amp; Begleitung GmbH</t>
  </si>
  <si>
    <t>Frühförderung</t>
  </si>
  <si>
    <t>Leistungsmenge FSW</t>
  </si>
  <si>
    <t>Leistungsmenge Andere</t>
  </si>
  <si>
    <t>Kalkulierte Leistungsmenge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</si>
  <si>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</si>
  <si>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</si>
  <si>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</si>
  <si>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</si>
  <si>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</si>
  <si>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</si>
  <si>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</si>
  <si>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</si>
  <si>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</si>
  <si>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</si>
  <si>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</si>
  <si>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</si>
  <si>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</si>
  <si>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</si>
  <si>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</si>
  <si>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</si>
  <si>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</si>
  <si>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</si>
  <si>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</si>
  <si>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</si>
  <si>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</si>
  <si>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</si>
  <si>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</si>
  <si>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</si>
  <si>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</si>
  <si>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</si>
  <si>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</si>
  <si>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</si>
  <si>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</si>
  <si>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</si>
  <si>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</si>
  <si>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</si>
  <si>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</si>
  <si>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</si>
  <si>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</si>
  <si>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</si>
  <si>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</si>
  <si>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</si>
  <si>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</si>
  <si>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</si>
  <si>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</si>
  <si>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</si>
  <si>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Dresdnerstraße 47 - Mobile Frühförderung</t>
  </si>
  <si>
    <t>TKM_BINT_FF_SF_V2.3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</si>
</sst>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 style="medium">
        <color rgb="FF640000"/>
      </bottom>
      <diagonal/>
    </border>
    <border>
      <left/>
      <right style="medium">
        <color rgb="FF640000"/>
      </right>
      <top/>
      <bottom style="medium">
        <color theme="5" tint="-0.249977111117893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249977111117893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499984740745262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/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dotted">
        <color indexed="64"/>
      </right>
      <top/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medium">
        <color rgb="FF640000"/>
      </top>
      <bottom style="thin">
        <color rgb="FF640000"/>
      </bottom>
      <diagonal/>
    </border>
    <border>
      <left style="medium">
        <color rgb="FF640000"/>
      </left>
      <right/>
      <top style="dotted">
        <color indexed="64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thin">
        <color rgb="FF640000"/>
      </bottom>
      <diagonal/>
    </border>
    <border>
      <left style="thin">
        <color rgb="FF640000"/>
      </left>
      <right/>
      <top style="medium">
        <color rgb="FF640000"/>
      </top>
      <bottom style="thin">
        <color rgb="FF640000"/>
      </bottom>
      <diagonal/>
    </border>
    <border>
      <left/>
      <right/>
      <top style="medium">
        <color rgb="FF640000"/>
      </top>
      <bottom style="thin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67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9" fillId="20" borderId="18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9" fillId="0" borderId="0" xfId="0" applyFont="1" applyFill="1"/>
    <xf numFmtId="0" fontId="55" fillId="0" borderId="0" xfId="0" applyFont="1" applyProtection="1"/>
    <xf numFmtId="0" fontId="55" fillId="0" borderId="0" xfId="0" applyFont="1" applyFill="1" applyProtection="1"/>
    <xf numFmtId="0" fontId="55" fillId="0" borderId="0" xfId="0" applyFont="1" applyFill="1" applyAlignment="1" applyProtection="1">
      <alignment wrapText="1"/>
    </xf>
    <xf numFmtId="0" fontId="55" fillId="0" borderId="0" xfId="0" applyFont="1" applyFill="1" applyBorder="1" applyAlignment="1" applyProtection="1">
      <alignment horizontal="left"/>
    </xf>
    <xf numFmtId="0" fontId="56" fillId="0" borderId="0" xfId="128" applyFont="1" applyFill="1"/>
    <xf numFmtId="0" fontId="56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7" fillId="32" borderId="0" xfId="128" applyFont="1" applyFill="1"/>
    <xf numFmtId="0" fontId="56" fillId="33" borderId="0" xfId="128" applyFont="1" applyFill="1" applyAlignment="1">
      <alignment horizontal="left"/>
    </xf>
    <xf numFmtId="0" fontId="58" fillId="32" borderId="0" xfId="128" applyFont="1" applyFill="1"/>
    <xf numFmtId="0" fontId="59" fillId="21" borderId="0" xfId="128" applyFont="1" applyFill="1"/>
    <xf numFmtId="0" fontId="3" fillId="34" borderId="0" xfId="128" applyFont="1" applyFill="1"/>
    <xf numFmtId="0" fontId="53" fillId="34" borderId="0" xfId="0" applyFont="1" applyFill="1"/>
    <xf numFmtId="0" fontId="0" fillId="34" borderId="0" xfId="0" applyFill="1"/>
    <xf numFmtId="0" fontId="56" fillId="33" borderId="0" xfId="128" applyFont="1" applyFill="1"/>
    <xf numFmtId="0" fontId="60" fillId="35" borderId="0" xfId="128" applyFont="1" applyFill="1" applyAlignment="1">
      <alignment horizontal="left"/>
    </xf>
    <xf numFmtId="0" fontId="61" fillId="32" borderId="0" xfId="128" applyFont="1" applyFill="1"/>
    <xf numFmtId="0" fontId="63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2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/>
    <xf numFmtId="0" fontId="62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/>
    </xf>
    <xf numFmtId="0" fontId="14" fillId="0" borderId="0" xfId="0" applyFont="1" applyFill="1"/>
    <xf numFmtId="0" fontId="52" fillId="0" borderId="0" xfId="0" quotePrefix="1" applyFont="1" applyFill="1" applyAlignment="1">
      <alignment horizontal="center"/>
    </xf>
    <xf numFmtId="0" fontId="47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/>
    <xf numFmtId="165" fontId="8" fillId="0" borderId="0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" fontId="11" fillId="20" borderId="59" xfId="0" applyNumberFormat="1" applyFont="1" applyFill="1" applyBorder="1" applyAlignment="1" applyProtection="1">
      <alignment horizontal="right" vertical="center" wrapText="1" indent="1"/>
    </xf>
    <xf numFmtId="4" fontId="11" fillId="0" borderId="61" xfId="23" applyNumberFormat="1" applyFont="1" applyFill="1" applyBorder="1" applyAlignment="1" applyProtection="1">
      <alignment horizontal="right" vertical="center" wrapText="1" indent="1"/>
    </xf>
    <xf numFmtId="49" fontId="0" fillId="0" borderId="27" xfId="0" applyNumberFormat="1" applyFill="1" applyBorder="1"/>
    <xf numFmtId="0" fontId="11" fillId="20" borderId="38" xfId="0" applyFont="1" applyFill="1" applyBorder="1"/>
    <xf numFmtId="3" fontId="11" fillId="20" borderId="69" xfId="0" quotePrefix="1" applyNumberFormat="1" applyFont="1" applyFill="1" applyBorder="1" applyAlignment="1">
      <alignment horizontal="right"/>
    </xf>
    <xf numFmtId="49" fontId="0" fillId="0" borderId="33" xfId="0" applyNumberFormat="1" applyFill="1" applyBorder="1"/>
    <xf numFmtId="3" fontId="8" fillId="0" borderId="70" xfId="0" quotePrefix="1" applyNumberFormat="1" applyFont="1" applyFill="1" applyBorder="1" applyAlignment="1">
      <alignment horizontal="right"/>
    </xf>
    <xf numFmtId="3" fontId="8" fillId="0" borderId="68" xfId="0" quotePrefix="1" applyNumberFormat="1" applyFont="1" applyFill="1" applyBorder="1" applyAlignment="1">
      <alignment horizontal="right"/>
    </xf>
    <xf numFmtId="49" fontId="0" fillId="0" borderId="38" xfId="0" applyNumberFormat="1" applyFill="1" applyBorder="1"/>
    <xf numFmtId="165" fontId="8" fillId="0" borderId="69" xfId="0" quotePrefix="1" applyNumberFormat="1" applyFont="1" applyFill="1" applyBorder="1" applyAlignment="1" applyProtection="1">
      <alignment horizontal="right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70" xfId="54" quotePrefix="1" applyNumberFormat="1" applyFill="1" applyBorder="1" applyAlignment="1">
      <alignment horizontal="right"/>
    </xf>
    <xf numFmtId="4" fontId="8" fillId="0" borderId="68" xfId="54" quotePrefix="1" applyNumberFormat="1" applyFill="1" applyBorder="1" applyAlignment="1">
      <alignment horizontal="right"/>
    </xf>
    <xf numFmtId="3" fontId="8" fillId="0" borderId="7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0" fontId="15" fillId="20" borderId="74" xfId="0" applyFont="1" applyFill="1" applyBorder="1" applyAlignment="1">
      <alignment horizontal="left"/>
    </xf>
    <xf numFmtId="0" fontId="15" fillId="20" borderId="75" xfId="0" applyFont="1" applyFill="1" applyBorder="1" applyAlignment="1">
      <alignment horizontal="left"/>
    </xf>
    <xf numFmtId="49" fontId="0" fillId="0" borderId="76" xfId="0" applyNumberFormat="1" applyFill="1" applyBorder="1"/>
    <xf numFmtId="3" fontId="8" fillId="0" borderId="77" xfId="0" quotePrefix="1" applyNumberFormat="1" applyFont="1" applyFill="1" applyBorder="1" applyAlignment="1">
      <alignment horizontal="right"/>
    </xf>
    <xf numFmtId="0" fontId="15" fillId="20" borderId="74" xfId="54" applyFont="1" applyFill="1" applyBorder="1"/>
    <xf numFmtId="0" fontId="15" fillId="20" borderId="75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8" applyFont="1" applyFill="1"/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11" fillId="0" borderId="58" xfId="0" applyFont="1" applyFill="1" applyBorder="1" applyAlignment="1" applyProtection="1">
      <alignment horizontal="left" vertical="center"/>
    </xf>
    <xf numFmtId="0" fontId="65" fillId="0" borderId="0" xfId="0" applyFont="1" applyFill="1" applyProtection="1"/>
    <xf numFmtId="0" fontId="55" fillId="0" borderId="0" xfId="0" applyFont="1" applyFill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65" fillId="0" borderId="0" xfId="0" applyFont="1" applyFill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5" fillId="0" borderId="0" xfId="0" applyNumberFormat="1" applyFont="1" applyFill="1" applyProtection="1"/>
    <xf numFmtId="0" fontId="54" fillId="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Protection="1"/>
    <xf numFmtId="0" fontId="55" fillId="0" borderId="0" xfId="0" applyNumberFormat="1" applyFont="1" applyFill="1" applyBorder="1" applyProtection="1"/>
    <xf numFmtId="0" fontId="54" fillId="20" borderId="18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4" fillId="2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7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35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62" xfId="24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center"/>
    </xf>
    <xf numFmtId="165" fontId="8" fillId="0" borderId="56" xfId="0" applyNumberFormat="1" applyFont="1" applyFill="1" applyBorder="1" applyAlignment="1" applyProtection="1">
      <alignment horizontal="left" vertical="top" wrapText="1"/>
    </xf>
    <xf numFmtId="0" fontId="8" fillId="0" borderId="56" xfId="0" applyFont="1" applyFill="1" applyBorder="1" applyAlignment="1" applyProtection="1">
      <alignment horizontal="left" vertical="center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57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70" xfId="0" quotePrefix="1" applyNumberFormat="1" applyFont="1" applyFill="1" applyBorder="1" applyAlignment="1" applyProtection="1">
      <alignment horizontal="right"/>
      <protection locked="0"/>
    </xf>
    <xf numFmtId="3" fontId="8" fillId="22" borderId="77" xfId="0" quotePrefix="1" applyNumberFormat="1" applyFont="1" applyFill="1" applyBorder="1" applyAlignment="1" applyProtection="1">
      <alignment horizontal="right"/>
      <protection locked="0"/>
    </xf>
    <xf numFmtId="3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68" fillId="20" borderId="18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8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left"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wrapText="1"/>
    </xf>
    <xf numFmtId="0" fontId="68" fillId="20" borderId="45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8" fillId="20" borderId="18" xfId="0" applyNumberFormat="1" applyFont="1" applyFill="1" applyBorder="1" applyAlignment="1" applyProtection="1">
      <alignment horizontal="center" vertical="center"/>
    </xf>
    <xf numFmtId="0" fontId="6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Alignment="1" applyProtection="1">
      <alignment horizontal="left" vertical="top" wrapText="1"/>
    </xf>
    <xf numFmtId="165" fontId="67" fillId="0" borderId="51" xfId="0" applyNumberFormat="1" applyFont="1" applyFill="1" applyBorder="1" applyAlignment="1" applyProtection="1">
      <alignment horizontal="left" vertical="top" wrapText="1"/>
    </xf>
    <xf numFmtId="165" fontId="67" fillId="0" borderId="0" xfId="0" applyNumberFormat="1" applyFont="1" applyFill="1" applyBorder="1" applyAlignment="1" applyProtection="1">
      <alignment horizontal="left" vertical="top" wrapText="1"/>
    </xf>
    <xf numFmtId="4" fontId="67" fillId="0" borderId="0" xfId="0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71" fillId="0" borderId="0" xfId="0" applyFont="1"/>
    <xf numFmtId="0" fontId="71" fillId="0" borderId="0" xfId="0" applyFont="1" applyAlignment="1">
      <alignment horizontal="right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63" xfId="54" applyFont="1" applyFill="1" applyBorder="1" applyAlignment="1" applyProtection="1">
      <alignment horizontal="left" vertical="center" wrapText="1"/>
      <protection locked="0"/>
    </xf>
    <xf numFmtId="0" fontId="15" fillId="22" borderId="64" xfId="54" applyFont="1" applyFill="1" applyBorder="1" applyAlignment="1" applyProtection="1">
      <alignment horizontal="left" vertical="center" wrapText="1"/>
      <protection locked="0"/>
    </xf>
    <xf numFmtId="0" fontId="15" fillId="20" borderId="78" xfId="54" applyFont="1" applyFill="1" applyBorder="1" applyAlignment="1">
      <alignment horizontal="center"/>
    </xf>
    <xf numFmtId="0" fontId="15" fillId="20" borderId="79" xfId="54" applyFont="1" applyFill="1" applyBorder="1" applyAlignment="1">
      <alignment horizontal="center"/>
    </xf>
    <xf numFmtId="0" fontId="15" fillId="20" borderId="80" xfId="54" applyFont="1" applyFill="1" applyBorder="1" applyAlignment="1">
      <alignment horizontal="center"/>
    </xf>
    <xf numFmtId="0" fontId="8" fillId="22" borderId="72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73" xfId="54" applyNumberFormat="1" applyFill="1" applyBorder="1" applyAlignment="1" applyProtection="1">
      <alignment horizontal="left" vertical="top" wrapText="1"/>
      <protection locked="0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67" xfId="54" applyNumberFormat="1" applyFill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8" fillId="22" borderId="52" xfId="0" applyFont="1" applyFill="1" applyBorder="1" applyAlignment="1" applyProtection="1">
      <alignment horizontal="left" vertical="center" wrapText="1"/>
      <protection locked="0"/>
    </xf>
    <xf numFmtId="0" fontId="8" fillId="22" borderId="44" xfId="0" applyFont="1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44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>
      <alignment horizontal="left" vertical="top"/>
    </xf>
    <xf numFmtId="0" fontId="55" fillId="0" borderId="28" xfId="0" applyNumberFormat="1" applyFont="1" applyFill="1" applyBorder="1" applyAlignment="1">
      <alignment horizontal="left" vertical="top"/>
    </xf>
    <xf numFmtId="0" fontId="55" fillId="0" borderId="16" xfId="0" applyNumberFormat="1" applyFont="1" applyFill="1" applyBorder="1" applyAlignment="1">
      <alignment horizontal="left" vertical="top"/>
    </xf>
    <xf numFmtId="0" fontId="55" fillId="0" borderId="29" xfId="0" applyNumberFormat="1" applyFont="1" applyFill="1" applyBorder="1" applyAlignment="1">
      <alignment horizontal="left" vertical="top"/>
    </xf>
    <xf numFmtId="0" fontId="55" fillId="0" borderId="31" xfId="0" applyNumberFormat="1" applyFont="1" applyFill="1" applyBorder="1" applyAlignment="1">
      <alignment horizontal="left" vertical="top"/>
    </xf>
    <xf numFmtId="0" fontId="55" fillId="0" borderId="55" xfId="0" applyNumberFormat="1" applyFont="1" applyFill="1" applyBorder="1" applyAlignment="1">
      <alignment horizontal="left" vertical="top"/>
    </xf>
    <xf numFmtId="0" fontId="55" fillId="0" borderId="30" xfId="0" applyNumberFormat="1" applyFont="1" applyFill="1" applyBorder="1" applyAlignment="1">
      <alignment horizontal="left" vertical="top"/>
    </xf>
    <xf numFmtId="0" fontId="55" fillId="0" borderId="36" xfId="0" applyNumberFormat="1" applyFont="1" applyFill="1" applyBorder="1" applyAlignment="1">
      <alignment horizontal="left" vertical="top"/>
    </xf>
    <xf numFmtId="0" fontId="55" fillId="0" borderId="64" xfId="0" applyNumberFormat="1" applyFont="1" applyFill="1" applyBorder="1" applyAlignment="1">
      <alignment horizontal="left" vertical="top"/>
    </xf>
    <xf numFmtId="0" fontId="55" fillId="0" borderId="54" xfId="0" applyNumberFormat="1" applyFont="1" applyFill="1" applyBorder="1" applyAlignment="1">
      <alignment horizontal="left" vertical="top"/>
    </xf>
    <xf numFmtId="0" fontId="55" fillId="0" borderId="63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8" fillId="20" borderId="22" xfId="0" applyNumberFormat="1" applyFont="1" applyFill="1" applyBorder="1" applyAlignment="1" applyProtection="1">
      <alignment horizontal="center" vertical="center" wrapText="1"/>
    </xf>
    <xf numFmtId="0" fontId="68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 applyProtection="1">
      <alignment horizontal="center" vertical="center" wrapText="1"/>
    </xf>
    <xf numFmtId="0" fontId="54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>
      <alignment horizontal="center" vertical="center" wrapText="1"/>
    </xf>
    <xf numFmtId="0" fontId="54" fillId="20" borderId="43" xfId="0" applyNumberFormat="1" applyFont="1" applyFill="1" applyBorder="1" applyAlignment="1">
      <alignment horizontal="center" vertical="center" wrapText="1"/>
    </xf>
    <xf numFmtId="0" fontId="54" fillId="20" borderId="23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center"/>
    </xf>
    <xf numFmtId="0" fontId="55" fillId="0" borderId="63" xfId="0" applyNumberFormat="1" applyFont="1" applyFill="1" applyBorder="1" applyAlignment="1" applyProtection="1">
      <alignment horizontal="left" vertical="center"/>
    </xf>
    <xf numFmtId="0" fontId="55" fillId="0" borderId="64" xfId="0" applyNumberFormat="1" applyFont="1" applyFill="1" applyBorder="1" applyAlignment="1" applyProtection="1">
      <alignment horizontal="left" vertical="center"/>
    </xf>
    <xf numFmtId="0" fontId="55" fillId="0" borderId="54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center"/>
    </xf>
    <xf numFmtId="0" fontId="55" fillId="0" borderId="16" xfId="0" applyNumberFormat="1" applyFont="1" applyFill="1" applyBorder="1" applyAlignment="1" applyProtection="1">
      <alignment horizontal="left" vertical="center"/>
    </xf>
    <xf numFmtId="0" fontId="55" fillId="0" borderId="28" xfId="0" applyNumberFormat="1" applyFont="1" applyFill="1" applyBorder="1" applyAlignment="1" applyProtection="1">
      <alignment horizontal="left" vertical="center"/>
    </xf>
    <xf numFmtId="0" fontId="55" fillId="0" borderId="29" xfId="0" applyNumberFormat="1" applyFont="1" applyFill="1" applyBorder="1" applyAlignment="1" applyProtection="1">
      <alignment horizontal="left" vertical="center"/>
    </xf>
    <xf numFmtId="0" fontId="55" fillId="0" borderId="30" xfId="0" applyNumberFormat="1" applyFont="1" applyFill="1" applyBorder="1" applyAlignment="1" applyProtection="1">
      <alignment horizontal="left" vertical="center"/>
    </xf>
    <xf numFmtId="0" fontId="55" fillId="0" borderId="31" xfId="0" applyNumberFormat="1" applyFont="1" applyFill="1" applyBorder="1" applyAlignment="1" applyProtection="1">
      <alignment horizontal="left" vertical="center"/>
    </xf>
    <xf numFmtId="0" fontId="55" fillId="0" borderId="55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top"/>
    </xf>
    <xf numFmtId="0" fontId="55" fillId="0" borderId="16" xfId="0" applyNumberFormat="1" applyFont="1" applyFill="1" applyBorder="1" applyAlignment="1" applyProtection="1">
      <alignment horizontal="left" vertical="top"/>
    </xf>
    <xf numFmtId="0" fontId="55" fillId="0" borderId="28" xfId="0" applyNumberFormat="1" applyFont="1" applyFill="1" applyBorder="1" applyAlignment="1" applyProtection="1">
      <alignment horizontal="left" vertical="top"/>
    </xf>
    <xf numFmtId="0" fontId="55" fillId="0" borderId="29" xfId="0" applyNumberFormat="1" applyFont="1" applyFill="1" applyBorder="1" applyAlignment="1" applyProtection="1">
      <alignment horizontal="left" vertical="top"/>
    </xf>
    <xf numFmtId="0" fontId="55" fillId="0" borderId="30" xfId="0" applyNumberFormat="1" applyFont="1" applyFill="1" applyBorder="1" applyAlignment="1" applyProtection="1">
      <alignment horizontal="left" vertical="top"/>
    </xf>
    <xf numFmtId="0" fontId="55" fillId="0" borderId="31" xfId="0" applyNumberFormat="1" applyFont="1" applyFill="1" applyBorder="1" applyAlignment="1" applyProtection="1">
      <alignment horizontal="left" vertical="top"/>
    </xf>
    <xf numFmtId="0" fontId="55" fillId="0" borderId="36" xfId="0" applyNumberFormat="1" applyFont="1" applyFill="1" applyBorder="1" applyAlignment="1" applyProtection="1">
      <alignment horizontal="left" vertical="top"/>
    </xf>
    <xf numFmtId="0" fontId="55" fillId="0" borderId="63" xfId="0" applyNumberFormat="1" applyFont="1" applyFill="1" applyBorder="1" applyAlignment="1" applyProtection="1">
      <alignment horizontal="left" vertical="top"/>
    </xf>
    <xf numFmtId="0" fontId="55" fillId="0" borderId="64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2"/>
  <sheetViews>
    <sheetView showGridLines="0" tabSelected="1" zoomScale="85" zoomScaleNormal="85" workbookViewId="0"/>
  </sheetViews>
  <sheetFormatPr baseColWidth="10" defaultColWidth="11.42578125" defaultRowHeight="15.6" customHeight="1" x14ac:dyDescent="0.2"/>
  <cols>
    <col min="1" max="1" width="3.7109375" customWidth="1"/>
    <col min="2" max="2" width="49.5703125" bestFit="1" customWidth="1"/>
    <col min="3" max="7" width="17.7109375" customWidth="1"/>
    <col min="8" max="15" width="17.7109375" style="90" customWidth="1"/>
    <col min="16" max="20" width="11.42578125" style="90"/>
  </cols>
  <sheetData>
    <row r="1" spans="1:100" ht="13.5" thickBot="1" x14ac:dyDescent="0.25">
      <c r="A1" s="99"/>
      <c r="B1" s="97" t="s">
        <v>261</v>
      </c>
      <c r="C1" s="99"/>
      <c r="D1" s="100"/>
      <c r="E1" s="100"/>
      <c r="F1" s="99"/>
      <c r="G1" s="99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</row>
    <row r="2" spans="1:100" s="91" customFormat="1" ht="18.75" thickBot="1" x14ac:dyDescent="0.3">
      <c r="A2" s="96"/>
      <c r="B2" s="89" t="s">
        <v>169</v>
      </c>
      <c r="C2" s="107"/>
      <c r="D2" s="101"/>
      <c r="E2" s="174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s="96" customFormat="1" ht="18.75" thickBot="1" x14ac:dyDescent="0.3">
      <c r="B3" s="106"/>
      <c r="C3" s="107"/>
      <c r="D3" s="101"/>
      <c r="E3" s="174"/>
      <c r="F3" s="97"/>
    </row>
    <row r="4" spans="1:100" s="222" customFormat="1" ht="15.6" customHeight="1" x14ac:dyDescent="0.2">
      <c r="A4" s="220"/>
      <c r="B4" s="237" t="s">
        <v>9</v>
      </c>
      <c r="C4" s="396"/>
      <c r="D4" s="397"/>
      <c r="E4" s="398"/>
      <c r="F4" s="221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</row>
    <row r="5" spans="1:100" s="222" customFormat="1" ht="15" customHeight="1" x14ac:dyDescent="0.2">
      <c r="A5" s="220"/>
      <c r="B5" s="237" t="s">
        <v>168</v>
      </c>
      <c r="C5" s="408"/>
      <c r="D5" s="409"/>
      <c r="E5" s="410"/>
      <c r="F5" s="221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</row>
    <row r="6" spans="1:100" s="222" customFormat="1" ht="39" customHeight="1" x14ac:dyDescent="0.2">
      <c r="A6" s="220"/>
      <c r="B6" s="237" t="s">
        <v>112</v>
      </c>
      <c r="C6" s="408"/>
      <c r="D6" s="409"/>
      <c r="E6" s="41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</row>
    <row r="7" spans="1:100" s="222" customFormat="1" ht="15" customHeight="1" x14ac:dyDescent="0.2">
      <c r="A7" s="220"/>
      <c r="B7" s="237" t="s">
        <v>71</v>
      </c>
      <c r="C7" s="408"/>
      <c r="D7" s="409"/>
      <c r="E7" s="41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</row>
    <row r="8" spans="1:100" s="222" customFormat="1" ht="15" customHeight="1" x14ac:dyDescent="0.2">
      <c r="A8" s="220"/>
      <c r="B8" s="237" t="s">
        <v>13</v>
      </c>
      <c r="C8" s="414" t="s">
        <v>214</v>
      </c>
      <c r="D8" s="415"/>
      <c r="E8" s="416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</row>
    <row r="9" spans="1:100" s="222" customFormat="1" ht="15" customHeight="1" x14ac:dyDescent="0.2">
      <c r="A9" s="220"/>
      <c r="B9" s="237" t="s">
        <v>38</v>
      </c>
      <c r="C9" s="414" t="s">
        <v>214</v>
      </c>
      <c r="D9" s="415"/>
      <c r="E9" s="416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</row>
    <row r="10" spans="1:100" s="222" customFormat="1" ht="15" customHeight="1" x14ac:dyDescent="0.2">
      <c r="A10" s="220"/>
      <c r="B10" s="238" t="s">
        <v>162</v>
      </c>
      <c r="C10" s="417"/>
      <c r="D10" s="418"/>
      <c r="E10" s="419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</row>
    <row r="11" spans="1:100" s="222" customFormat="1" ht="15" customHeight="1" x14ac:dyDescent="0.2">
      <c r="A11" s="220"/>
      <c r="B11" s="238" t="s">
        <v>175</v>
      </c>
      <c r="C11" s="417" t="s">
        <v>181</v>
      </c>
      <c r="D11" s="418"/>
      <c r="E11" s="419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</row>
    <row r="12" spans="1:100" s="222" customFormat="1" ht="15" customHeight="1" x14ac:dyDescent="0.2">
      <c r="A12" s="220"/>
      <c r="B12" s="238" t="s">
        <v>176</v>
      </c>
      <c r="C12" s="417"/>
      <c r="D12" s="418"/>
      <c r="E12" s="419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</row>
    <row r="13" spans="1:100" s="222" customFormat="1" ht="15" customHeight="1" x14ac:dyDescent="0.2">
      <c r="A13" s="220"/>
      <c r="B13" s="237" t="s">
        <v>103</v>
      </c>
      <c r="C13" s="408"/>
      <c r="D13" s="409"/>
      <c r="E13" s="410"/>
      <c r="F13" s="220"/>
      <c r="G13" s="220"/>
      <c r="H13" s="220"/>
      <c r="I13" s="223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</row>
    <row r="14" spans="1:100" s="222" customFormat="1" ht="15" customHeight="1" x14ac:dyDescent="0.2">
      <c r="A14" s="220"/>
      <c r="B14" s="237" t="s">
        <v>72</v>
      </c>
      <c r="C14" s="408"/>
      <c r="D14" s="409"/>
      <c r="E14" s="41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</row>
    <row r="15" spans="1:100" s="222" customFormat="1" ht="15" customHeight="1" thickBot="1" x14ac:dyDescent="0.25">
      <c r="A15" s="220"/>
      <c r="B15" s="237" t="s">
        <v>68</v>
      </c>
      <c r="C15" s="411"/>
      <c r="D15" s="412"/>
      <c r="E15" s="413"/>
      <c r="F15" s="220"/>
      <c r="G15" s="138"/>
      <c r="H15" s="138"/>
      <c r="I15" s="138"/>
      <c r="J15" s="138"/>
      <c r="K15" s="138"/>
      <c r="L15" s="138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</row>
    <row r="16" spans="1:100" ht="18" x14ac:dyDescent="0.25">
      <c r="A16" s="99"/>
      <c r="B16" s="175"/>
      <c r="C16" s="99"/>
      <c r="D16" s="99"/>
      <c r="E16" s="99"/>
      <c r="F16" s="96"/>
      <c r="G16" s="6"/>
      <c r="H16" s="98"/>
      <c r="I16" s="98"/>
      <c r="J16" s="98"/>
      <c r="K16" s="98"/>
      <c r="L16" s="98"/>
      <c r="M16" s="97"/>
      <c r="N16" s="97"/>
      <c r="O16" s="97"/>
      <c r="P16" s="97"/>
      <c r="Q16" s="97"/>
      <c r="R16" s="97"/>
      <c r="S16" s="97"/>
      <c r="T16" s="97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</row>
    <row r="17" spans="1:100" ht="13.5" thickBot="1" x14ac:dyDescent="0.25">
      <c r="A17" s="99"/>
      <c r="B17" s="99"/>
      <c r="C17" s="99"/>
      <c r="D17" s="99"/>
      <c r="E17" s="99"/>
      <c r="F17" s="99"/>
      <c r="G17" s="6"/>
      <c r="H17" s="98"/>
      <c r="I17" s="98"/>
      <c r="J17" s="98"/>
      <c r="K17" s="98"/>
      <c r="L17" s="98"/>
      <c r="M17" s="97"/>
      <c r="N17" s="97"/>
      <c r="O17" s="97"/>
      <c r="P17" s="97"/>
      <c r="Q17" s="97"/>
      <c r="R17" s="97"/>
      <c r="S17" s="97"/>
      <c r="T17" s="97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</row>
    <row r="18" spans="1:100" ht="15.75" x14ac:dyDescent="0.25">
      <c r="A18" s="99"/>
      <c r="B18" s="205" t="s">
        <v>16</v>
      </c>
      <c r="C18" s="206"/>
      <c r="D18" s="176"/>
      <c r="E18" s="102"/>
      <c r="F18" s="103"/>
      <c r="G18" s="177"/>
      <c r="H18" s="98"/>
      <c r="I18" s="98"/>
      <c r="J18" s="98"/>
      <c r="K18" s="98"/>
      <c r="L18" s="178"/>
      <c r="M18" s="97"/>
      <c r="N18" s="97"/>
      <c r="O18" s="97"/>
      <c r="P18" s="97"/>
      <c r="Q18" s="97"/>
      <c r="R18" s="97"/>
      <c r="S18" s="97"/>
      <c r="T18" s="97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</row>
    <row r="19" spans="1:100" ht="15.75" x14ac:dyDescent="0.2">
      <c r="A19" s="99"/>
      <c r="B19" s="193" t="s">
        <v>215</v>
      </c>
      <c r="C19" s="326"/>
      <c r="D19" s="176"/>
      <c r="E19" s="102"/>
      <c r="F19" s="103"/>
      <c r="G19" s="177"/>
      <c r="H19" s="98"/>
      <c r="I19" s="98"/>
      <c r="J19" s="98"/>
      <c r="K19" s="98"/>
      <c r="L19" s="178"/>
      <c r="M19" s="97"/>
      <c r="N19" s="97"/>
      <c r="O19" s="97"/>
      <c r="P19" s="97"/>
      <c r="Q19" s="97"/>
      <c r="R19" s="97"/>
      <c r="S19" s="97"/>
      <c r="T19" s="9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ht="15" x14ac:dyDescent="0.2">
      <c r="A20" s="99"/>
      <c r="B20" s="207" t="s">
        <v>216</v>
      </c>
      <c r="C20" s="327"/>
      <c r="D20" s="99"/>
      <c r="E20" s="102"/>
      <c r="F20" s="104"/>
      <c r="G20" s="5"/>
      <c r="H20" s="179"/>
      <c r="I20" s="98"/>
      <c r="J20" s="98"/>
      <c r="K20" s="98"/>
      <c r="L20" s="141"/>
      <c r="M20" s="97"/>
      <c r="N20" s="97"/>
      <c r="O20" s="97"/>
      <c r="P20" s="97"/>
      <c r="Q20" s="97"/>
      <c r="R20" s="97"/>
      <c r="S20" s="97"/>
      <c r="T20" s="180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</row>
    <row r="21" spans="1:100" ht="15.75" thickBot="1" x14ac:dyDescent="0.25">
      <c r="A21" s="99"/>
      <c r="B21" s="191" t="s">
        <v>217</v>
      </c>
      <c r="C21" s="192">
        <f>+C19+C20</f>
        <v>0</v>
      </c>
      <c r="D21" s="99"/>
      <c r="E21" s="102"/>
      <c r="F21" s="104"/>
      <c r="G21" s="5"/>
      <c r="H21" s="179"/>
      <c r="I21" s="98"/>
      <c r="J21" s="98"/>
      <c r="K21" s="98"/>
      <c r="L21" s="141"/>
      <c r="M21" s="97"/>
      <c r="N21" s="97"/>
      <c r="O21" s="97"/>
      <c r="P21" s="97"/>
      <c r="Q21" s="97"/>
      <c r="R21" s="97"/>
      <c r="S21" s="97"/>
      <c r="T21" s="180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</row>
    <row r="22" spans="1:100" ht="15.75" thickBot="1" x14ac:dyDescent="0.25">
      <c r="A22" s="99"/>
      <c r="B22" s="99"/>
      <c r="C22" s="181"/>
      <c r="D22" s="99"/>
      <c r="E22" s="102"/>
      <c r="F22" s="104"/>
      <c r="G22" s="5"/>
      <c r="H22" s="5"/>
      <c r="I22" s="141"/>
      <c r="J22" s="141"/>
      <c r="K22" s="141"/>
      <c r="L22" s="141"/>
      <c r="M22" s="97"/>
      <c r="N22" s="97"/>
      <c r="O22" s="97"/>
      <c r="P22" s="97"/>
      <c r="Q22" s="97"/>
      <c r="R22" s="97"/>
      <c r="S22" s="97"/>
      <c r="T22" s="180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</row>
    <row r="23" spans="1:100" ht="15.75" x14ac:dyDescent="0.25">
      <c r="A23" s="99"/>
      <c r="B23" s="205" t="s">
        <v>14</v>
      </c>
      <c r="C23" s="206"/>
      <c r="D23" s="99"/>
      <c r="E23" s="102"/>
      <c r="F23" s="104"/>
      <c r="G23" s="5"/>
      <c r="H23" s="5"/>
      <c r="I23" s="141"/>
      <c r="J23" s="141"/>
      <c r="K23" s="141"/>
      <c r="L23" s="141"/>
      <c r="M23" s="97"/>
      <c r="N23" s="97"/>
      <c r="O23" s="97"/>
      <c r="P23" s="97"/>
      <c r="Q23" s="97"/>
      <c r="R23" s="97"/>
      <c r="S23" s="97"/>
      <c r="T23" s="180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</row>
    <row r="24" spans="1:100" ht="15" x14ac:dyDescent="0.2">
      <c r="A24" s="99"/>
      <c r="B24" s="193" t="s">
        <v>0</v>
      </c>
      <c r="C24" s="194">
        <f>Kalkulation!D19</f>
        <v>0</v>
      </c>
      <c r="D24" s="99"/>
      <c r="E24" s="102"/>
      <c r="F24" s="104"/>
      <c r="G24" s="5"/>
      <c r="H24" s="179"/>
      <c r="I24" s="141"/>
      <c r="J24" s="141"/>
      <c r="K24" s="141"/>
      <c r="L24" s="141"/>
      <c r="M24" s="97"/>
      <c r="N24" s="97"/>
      <c r="O24" s="97"/>
      <c r="P24" s="97"/>
      <c r="Q24" s="97"/>
      <c r="R24" s="97"/>
      <c r="S24" s="97"/>
      <c r="T24" s="180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ht="15" x14ac:dyDescent="0.2">
      <c r="A25" s="99"/>
      <c r="B25" s="190" t="s">
        <v>87</v>
      </c>
      <c r="C25" s="195">
        <f>Kalkulation!D32</f>
        <v>0</v>
      </c>
      <c r="D25" s="99"/>
      <c r="E25" s="102"/>
      <c r="F25" s="105"/>
      <c r="G25" s="182"/>
      <c r="H25" s="182"/>
      <c r="I25" s="141"/>
      <c r="J25" s="141"/>
      <c r="K25" s="141"/>
      <c r="L25" s="141"/>
      <c r="M25" s="97"/>
      <c r="N25" s="97"/>
      <c r="O25" s="97"/>
      <c r="P25" s="97"/>
      <c r="Q25" s="97"/>
      <c r="R25" s="97"/>
      <c r="S25" s="97"/>
      <c r="T25" s="180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</row>
    <row r="26" spans="1:100" ht="15" x14ac:dyDescent="0.2">
      <c r="A26" s="99"/>
      <c r="B26" s="207" t="s">
        <v>67</v>
      </c>
      <c r="C26" s="208">
        <f>Kalkulation!D46</f>
        <v>0</v>
      </c>
      <c r="D26" s="99"/>
      <c r="E26" s="102"/>
      <c r="F26" s="104"/>
      <c r="G26" s="5"/>
      <c r="H26" s="5"/>
      <c r="I26" s="141"/>
      <c r="J26" s="141"/>
      <c r="K26" s="141"/>
      <c r="L26" s="141"/>
      <c r="M26" s="97"/>
      <c r="N26" s="97"/>
      <c r="O26" s="97"/>
      <c r="P26" s="97"/>
      <c r="Q26" s="97"/>
      <c r="R26" s="97"/>
      <c r="S26" s="97"/>
      <c r="T26" s="180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</row>
    <row r="27" spans="1:100" ht="15.75" thickBot="1" x14ac:dyDescent="0.25">
      <c r="A27" s="99"/>
      <c r="B27" s="191" t="s">
        <v>14</v>
      </c>
      <c r="C27" s="192">
        <f>C26-SUM(C24:C25)</f>
        <v>0</v>
      </c>
      <c r="D27" s="99"/>
      <c r="E27" s="102"/>
      <c r="F27" s="104"/>
      <c r="G27" s="5"/>
      <c r="H27" s="5"/>
      <c r="I27" s="141"/>
      <c r="J27" s="141"/>
      <c r="K27" s="141"/>
      <c r="L27" s="141"/>
      <c r="M27" s="97"/>
      <c r="N27" s="97"/>
      <c r="O27" s="97"/>
      <c r="P27" s="97"/>
      <c r="Q27" s="97"/>
      <c r="R27" s="97"/>
      <c r="S27" s="97"/>
      <c r="T27" s="180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</row>
    <row r="28" spans="1:100" ht="15.75" thickBot="1" x14ac:dyDescent="0.25">
      <c r="A28" s="99"/>
      <c r="B28" s="99"/>
      <c r="C28" s="99"/>
      <c r="D28" s="99"/>
      <c r="E28" s="102"/>
      <c r="F28" s="104"/>
      <c r="G28" s="5"/>
      <c r="H28" s="5"/>
      <c r="I28" s="141"/>
      <c r="J28" s="141"/>
      <c r="K28" s="141"/>
      <c r="L28" s="141"/>
      <c r="M28" s="97"/>
      <c r="N28" s="97"/>
      <c r="O28" s="97"/>
      <c r="P28" s="97"/>
      <c r="Q28" s="97"/>
      <c r="R28" s="97"/>
      <c r="S28" s="97"/>
      <c r="T28" s="180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</row>
    <row r="29" spans="1:100" ht="15.75" x14ac:dyDescent="0.25">
      <c r="A29" s="99"/>
      <c r="B29" s="205" t="s">
        <v>28</v>
      </c>
      <c r="C29" s="206"/>
      <c r="D29" s="99"/>
      <c r="E29" s="102"/>
      <c r="F29" s="104"/>
      <c r="G29" s="5"/>
      <c r="H29" s="5"/>
      <c r="I29" s="141"/>
      <c r="J29" s="141"/>
      <c r="K29" s="141"/>
      <c r="L29" s="141"/>
      <c r="M29" s="97"/>
      <c r="N29" s="97"/>
      <c r="O29" s="97"/>
      <c r="P29" s="97"/>
      <c r="Q29" s="97"/>
      <c r="R29" s="97"/>
      <c r="S29" s="97"/>
      <c r="T29" s="180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</row>
    <row r="30" spans="1:100" ht="15.75" thickBot="1" x14ac:dyDescent="0.25">
      <c r="A30" s="99"/>
      <c r="B30" s="196" t="s">
        <v>29</v>
      </c>
      <c r="C30" s="197">
        <f>IFERROR(C27/C21,0)</f>
        <v>0</v>
      </c>
      <c r="D30" s="99"/>
      <c r="E30" s="102"/>
      <c r="F30" s="104"/>
      <c r="G30" s="5"/>
      <c r="H30" s="179"/>
      <c r="I30" s="141"/>
      <c r="J30" s="141"/>
      <c r="K30" s="141"/>
      <c r="L30" s="141"/>
      <c r="M30" s="97"/>
      <c r="N30" s="97"/>
      <c r="O30" s="97"/>
      <c r="P30" s="97"/>
      <c r="Q30" s="97"/>
      <c r="R30" s="97"/>
      <c r="S30" s="97"/>
      <c r="T30" s="180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</row>
    <row r="31" spans="1:100" ht="15.75" thickBot="1" x14ac:dyDescent="0.25">
      <c r="A31" s="99"/>
      <c r="B31" s="183"/>
      <c r="C31" s="184"/>
      <c r="D31" s="99"/>
      <c r="E31" s="102"/>
      <c r="F31" s="104"/>
      <c r="G31" s="5"/>
      <c r="H31" s="141"/>
      <c r="I31" s="141"/>
      <c r="J31" s="141"/>
      <c r="K31" s="141"/>
      <c r="L31" s="141"/>
      <c r="M31" s="97"/>
      <c r="N31" s="97"/>
      <c r="O31" s="97"/>
      <c r="P31" s="97"/>
      <c r="Q31" s="97"/>
      <c r="R31" s="97"/>
      <c r="S31" s="97"/>
      <c r="T31" s="180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</row>
    <row r="32" spans="1:100" ht="15.75" x14ac:dyDescent="0.25">
      <c r="A32" s="99"/>
      <c r="B32" s="209" t="s">
        <v>178</v>
      </c>
      <c r="C32" s="210"/>
      <c r="D32" s="99"/>
      <c r="E32" s="102"/>
      <c r="F32" s="104"/>
      <c r="G32" s="5"/>
      <c r="H32" s="141"/>
      <c r="I32" s="141"/>
      <c r="J32" s="141"/>
      <c r="K32" s="141"/>
      <c r="L32" s="141"/>
      <c r="M32" s="97"/>
      <c r="N32" s="97"/>
      <c r="O32" s="97"/>
      <c r="P32" s="97"/>
      <c r="Q32" s="97"/>
      <c r="R32" s="97"/>
      <c r="S32" s="97"/>
      <c r="T32" s="180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ht="15" customHeight="1" x14ac:dyDescent="0.2">
      <c r="A33" s="99"/>
      <c r="B33" s="198" t="s">
        <v>16</v>
      </c>
      <c r="C33" s="201">
        <f>+C19</f>
        <v>0</v>
      </c>
      <c r="D33" s="99"/>
      <c r="E33" s="102"/>
      <c r="F33" s="104"/>
      <c r="G33" s="5"/>
      <c r="H33" s="141"/>
      <c r="I33" s="141"/>
      <c r="J33" s="141"/>
      <c r="K33" s="141"/>
      <c r="L33" s="141"/>
      <c r="M33" s="97"/>
      <c r="N33" s="97"/>
      <c r="O33" s="97"/>
      <c r="P33" s="97"/>
      <c r="Q33" s="97"/>
      <c r="R33" s="97"/>
      <c r="S33" s="97"/>
      <c r="T33" s="180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</row>
    <row r="34" spans="1:100" ht="15" customHeight="1" x14ac:dyDescent="0.2">
      <c r="A34" s="99"/>
      <c r="B34" s="199" t="s">
        <v>177</v>
      </c>
      <c r="C34" s="202">
        <f>C30</f>
        <v>0</v>
      </c>
      <c r="D34" s="99"/>
      <c r="E34" s="102"/>
      <c r="F34" s="104"/>
      <c r="G34" s="5"/>
      <c r="H34" s="141"/>
      <c r="I34" s="141"/>
      <c r="J34" s="141"/>
      <c r="K34" s="141"/>
      <c r="L34" s="141"/>
      <c r="M34" s="97"/>
      <c r="N34" s="97"/>
      <c r="O34" s="97"/>
      <c r="P34" s="97"/>
      <c r="Q34" s="97"/>
      <c r="R34" s="97"/>
      <c r="S34" s="97"/>
      <c r="T34" s="180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</row>
    <row r="35" spans="1:100" ht="15" customHeight="1" thickBot="1" x14ac:dyDescent="0.25">
      <c r="A35" s="99"/>
      <c r="B35" s="200" t="s">
        <v>163</v>
      </c>
      <c r="C35" s="203">
        <f>+C33*C34</f>
        <v>0</v>
      </c>
      <c r="D35" s="99"/>
      <c r="E35" s="185"/>
      <c r="F35" s="186"/>
      <c r="G35" s="16"/>
      <c r="H35" s="141"/>
      <c r="I35" s="141"/>
      <c r="J35" s="141"/>
      <c r="K35" s="141"/>
      <c r="L35" s="98"/>
      <c r="M35" s="97"/>
      <c r="N35" s="97"/>
      <c r="O35" s="97"/>
      <c r="P35" s="97"/>
      <c r="Q35" s="97"/>
      <c r="R35" s="97"/>
      <c r="S35" s="97"/>
      <c r="T35" s="97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</row>
    <row r="36" spans="1:100" ht="15.6" customHeight="1" thickBot="1" x14ac:dyDescent="0.25">
      <c r="A36" s="99"/>
      <c r="B36" s="99"/>
      <c r="C36" s="99"/>
      <c r="D36" s="99"/>
      <c r="E36" s="99"/>
      <c r="F36" s="99"/>
      <c r="G36" s="99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</row>
    <row r="37" spans="1:100" ht="15.6" customHeight="1" x14ac:dyDescent="0.25">
      <c r="A37" s="99"/>
      <c r="B37" s="209" t="s">
        <v>23</v>
      </c>
      <c r="C37" s="399"/>
      <c r="D37" s="400"/>
      <c r="E37" s="401"/>
      <c r="F37" s="99"/>
      <c r="G37" s="99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</row>
    <row r="38" spans="1:100" ht="100.15" customHeight="1" x14ac:dyDescent="0.2">
      <c r="A38" s="99"/>
      <c r="B38" s="211" t="s">
        <v>174</v>
      </c>
      <c r="C38" s="402"/>
      <c r="D38" s="403"/>
      <c r="E38" s="404"/>
      <c r="F38" s="99"/>
      <c r="G38" s="99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</row>
    <row r="39" spans="1:100" ht="100.15" customHeight="1" thickBot="1" x14ac:dyDescent="0.25">
      <c r="A39" s="99"/>
      <c r="B39" s="204" t="s">
        <v>180</v>
      </c>
      <c r="C39" s="405"/>
      <c r="D39" s="406"/>
      <c r="E39" s="407"/>
      <c r="F39" s="99"/>
      <c r="G39" s="99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</row>
    <row r="40" spans="1:100" ht="15.6" customHeight="1" x14ac:dyDescent="0.2">
      <c r="A40" s="99"/>
      <c r="B40" s="99"/>
      <c r="C40" s="99"/>
      <c r="D40" s="99"/>
      <c r="E40" s="99"/>
      <c r="F40" s="99"/>
      <c r="G40" s="99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</row>
    <row r="41" spans="1:100" ht="15.6" customHeight="1" x14ac:dyDescent="0.2">
      <c r="A41" s="99"/>
      <c r="B41" s="99"/>
      <c r="C41" s="99"/>
      <c r="D41" s="99"/>
      <c r="E41" s="99"/>
      <c r="F41" s="99"/>
      <c r="G41" s="99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</row>
    <row r="42" spans="1:100" ht="15.6" customHeight="1" x14ac:dyDescent="0.2">
      <c r="A42" s="99"/>
      <c r="B42" s="99"/>
      <c r="C42" s="99"/>
      <c r="D42" s="99"/>
      <c r="E42" s="99"/>
      <c r="F42" s="99"/>
      <c r="G42" s="99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</row>
    <row r="43" spans="1:100" ht="15.6" customHeight="1" x14ac:dyDescent="0.2">
      <c r="A43" s="99"/>
      <c r="B43" s="99"/>
      <c r="C43" s="99"/>
      <c r="D43" s="99"/>
      <c r="E43" s="99"/>
      <c r="F43" s="99"/>
      <c r="G43" s="99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</row>
    <row r="44" spans="1:100" ht="15.6" customHeight="1" x14ac:dyDescent="0.2">
      <c r="A44" s="99"/>
      <c r="B44" s="99"/>
      <c r="C44" s="99"/>
      <c r="D44" s="99"/>
      <c r="E44" s="99"/>
      <c r="F44" s="99"/>
      <c r="G44" s="99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</row>
    <row r="45" spans="1:100" ht="15.6" customHeight="1" x14ac:dyDescent="0.2">
      <c r="A45" s="99"/>
      <c r="B45" s="99"/>
      <c r="C45" s="99"/>
      <c r="D45" s="99"/>
      <c r="E45" s="99"/>
      <c r="F45" s="99"/>
      <c r="G45" s="99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</row>
    <row r="46" spans="1:100" ht="15.6" customHeight="1" x14ac:dyDescent="0.2">
      <c r="A46" s="99"/>
      <c r="B46" s="99"/>
      <c r="C46" s="99"/>
      <c r="D46" s="99"/>
      <c r="E46" s="99"/>
      <c r="F46" s="99"/>
      <c r="G46" s="99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</row>
    <row r="47" spans="1:100" ht="15.6" customHeight="1" x14ac:dyDescent="0.2">
      <c r="A47" s="99"/>
      <c r="B47" s="99"/>
      <c r="C47" s="99"/>
      <c r="D47" s="99"/>
      <c r="E47" s="99"/>
      <c r="F47" s="99"/>
      <c r="G47" s="99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</row>
    <row r="48" spans="1:100" ht="15.6" customHeight="1" x14ac:dyDescent="0.2">
      <c r="A48" s="99"/>
      <c r="B48" s="99"/>
      <c r="C48" s="99"/>
      <c r="D48" s="99"/>
      <c r="E48" s="99"/>
      <c r="F48" s="99"/>
      <c r="G48" s="99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</row>
    <row r="49" spans="1:100" ht="15.6" customHeight="1" x14ac:dyDescent="0.2">
      <c r="A49" s="99"/>
      <c r="B49" s="99"/>
      <c r="C49" s="99"/>
      <c r="D49" s="99"/>
      <c r="E49" s="99"/>
      <c r="F49" s="99"/>
      <c r="G49" s="9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</row>
    <row r="50" spans="1:100" ht="15.6" customHeight="1" x14ac:dyDescent="0.2">
      <c r="A50" s="99"/>
      <c r="B50" s="99"/>
      <c r="C50" s="99"/>
      <c r="D50" s="99"/>
      <c r="E50" s="99"/>
      <c r="F50" s="99"/>
      <c r="G50" s="99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</row>
    <row r="51" spans="1:100" ht="15.6" customHeight="1" x14ac:dyDescent="0.2">
      <c r="A51" s="99"/>
      <c r="B51" s="99"/>
      <c r="C51" s="99"/>
      <c r="D51" s="99"/>
      <c r="E51" s="99"/>
      <c r="F51" s="99"/>
      <c r="G51" s="9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</row>
    <row r="52" spans="1:100" ht="15.6" customHeight="1" x14ac:dyDescent="0.2">
      <c r="A52" s="99"/>
      <c r="B52" s="99"/>
      <c r="C52" s="99"/>
      <c r="D52" s="99"/>
      <c r="E52" s="99"/>
      <c r="F52" s="99"/>
      <c r="G52" s="99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</row>
    <row r="53" spans="1:100" ht="15.6" customHeight="1" x14ac:dyDescent="0.2">
      <c r="A53" s="99"/>
      <c r="B53" s="99"/>
      <c r="C53" s="99"/>
      <c r="D53" s="99"/>
      <c r="E53" s="99"/>
      <c r="F53" s="99"/>
      <c r="G53" s="99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</row>
    <row r="54" spans="1:100" ht="15.6" customHeight="1" x14ac:dyDescent="0.2">
      <c r="A54" s="99"/>
      <c r="B54" s="99"/>
      <c r="C54" s="99"/>
      <c r="D54" s="99"/>
      <c r="E54" s="99"/>
      <c r="F54" s="99"/>
      <c r="G54" s="99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</row>
    <row r="55" spans="1:100" ht="15.6" customHeight="1" x14ac:dyDescent="0.2">
      <c r="A55" s="99"/>
      <c r="B55" s="99"/>
      <c r="C55" s="99"/>
      <c r="D55" s="99"/>
      <c r="E55" s="99"/>
      <c r="F55" s="99"/>
      <c r="G55" s="99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</row>
    <row r="56" spans="1:100" ht="15.6" customHeight="1" x14ac:dyDescent="0.2">
      <c r="A56" s="99"/>
      <c r="B56" s="99"/>
      <c r="C56" s="99"/>
      <c r="D56" s="99"/>
      <c r="E56" s="99"/>
      <c r="F56" s="99"/>
      <c r="G56" s="99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</row>
    <row r="57" spans="1:100" ht="15.6" customHeight="1" x14ac:dyDescent="0.2">
      <c r="A57" s="99"/>
      <c r="B57" s="99"/>
      <c r="C57" s="99"/>
      <c r="D57" s="99"/>
      <c r="E57" s="99"/>
      <c r="F57" s="99"/>
      <c r="G57" s="99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</row>
    <row r="58" spans="1:100" ht="15.6" customHeight="1" x14ac:dyDescent="0.2">
      <c r="A58" s="99"/>
      <c r="B58" s="99"/>
      <c r="C58" s="99"/>
      <c r="D58" s="99"/>
      <c r="E58" s="99"/>
      <c r="F58" s="99"/>
      <c r="G58" s="99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</row>
    <row r="59" spans="1:100" ht="15.6" customHeight="1" x14ac:dyDescent="0.2">
      <c r="A59" s="99"/>
      <c r="B59" s="99"/>
      <c r="C59" s="99"/>
      <c r="D59" s="99"/>
      <c r="E59" s="99"/>
      <c r="F59" s="99"/>
      <c r="G59" s="99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</row>
    <row r="60" spans="1:100" ht="15.6" customHeight="1" x14ac:dyDescent="0.2">
      <c r="A60" s="99"/>
      <c r="B60" s="99"/>
      <c r="C60" s="99"/>
      <c r="D60" s="99"/>
      <c r="E60" s="99"/>
      <c r="F60" s="99"/>
      <c r="G60" s="99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</row>
    <row r="61" spans="1:100" ht="15.6" customHeight="1" x14ac:dyDescent="0.2">
      <c r="A61" s="99"/>
      <c r="B61" s="99"/>
      <c r="C61" s="99"/>
      <c r="D61" s="99"/>
      <c r="E61" s="99"/>
      <c r="F61" s="99"/>
      <c r="G61" s="99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</row>
    <row r="62" spans="1:100" ht="15.6" customHeight="1" x14ac:dyDescent="0.2">
      <c r="A62" s="99"/>
      <c r="B62" s="99"/>
      <c r="C62" s="99"/>
      <c r="D62" s="99"/>
      <c r="E62" s="99"/>
      <c r="F62" s="99"/>
      <c r="G62" s="99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</row>
    <row r="63" spans="1:100" ht="15.6" customHeight="1" x14ac:dyDescent="0.2">
      <c r="A63" s="99"/>
      <c r="B63" s="99"/>
      <c r="C63" s="99"/>
      <c r="D63" s="99"/>
      <c r="E63" s="99"/>
      <c r="F63" s="99"/>
      <c r="G63" s="99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</row>
    <row r="64" spans="1:100" ht="15.6" customHeight="1" x14ac:dyDescent="0.2">
      <c r="A64" s="99"/>
      <c r="B64" s="99"/>
      <c r="C64" s="99"/>
      <c r="D64" s="99"/>
      <c r="E64" s="99"/>
      <c r="F64" s="99"/>
      <c r="G64" s="99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</row>
    <row r="65" spans="1:100" ht="15.6" customHeight="1" x14ac:dyDescent="0.2">
      <c r="A65" s="99"/>
      <c r="B65" s="99"/>
      <c r="C65" s="99"/>
      <c r="D65" s="99"/>
      <c r="E65" s="99"/>
      <c r="F65" s="99"/>
      <c r="G65" s="99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</row>
    <row r="66" spans="1:100" ht="15.6" customHeight="1" x14ac:dyDescent="0.2">
      <c r="A66" s="99"/>
      <c r="B66" s="99"/>
      <c r="C66" s="99"/>
      <c r="D66" s="99"/>
      <c r="E66" s="99"/>
      <c r="F66" s="99"/>
      <c r="G66" s="99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</row>
    <row r="67" spans="1:100" ht="15.6" customHeight="1" x14ac:dyDescent="0.2">
      <c r="A67" s="99"/>
      <c r="B67" s="99"/>
      <c r="C67" s="99"/>
      <c r="D67" s="99"/>
      <c r="E67" s="99"/>
      <c r="F67" s="99"/>
      <c r="G67" s="99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</row>
    <row r="68" spans="1:100" ht="15.6" customHeight="1" x14ac:dyDescent="0.2">
      <c r="A68" s="99"/>
      <c r="B68" s="99"/>
      <c r="C68" s="99"/>
      <c r="D68" s="99"/>
      <c r="E68" s="99"/>
      <c r="F68" s="99"/>
      <c r="G68" s="99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</row>
    <row r="69" spans="1:100" ht="15.6" customHeight="1" x14ac:dyDescent="0.2">
      <c r="A69" s="99"/>
      <c r="B69" s="99"/>
      <c r="C69" s="99"/>
      <c r="D69" s="99"/>
      <c r="E69" s="99"/>
      <c r="F69" s="99"/>
      <c r="G69" s="9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</row>
    <row r="70" spans="1:100" ht="15.6" customHeight="1" x14ac:dyDescent="0.2">
      <c r="A70" s="99"/>
      <c r="B70" s="99"/>
      <c r="C70" s="99"/>
      <c r="D70" s="99"/>
      <c r="E70" s="99"/>
      <c r="F70" s="99"/>
      <c r="G70" s="9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</row>
    <row r="71" spans="1:100" ht="15.6" customHeight="1" x14ac:dyDescent="0.2">
      <c r="A71" s="99"/>
      <c r="B71" s="99"/>
      <c r="C71" s="99"/>
      <c r="D71" s="99"/>
      <c r="E71" s="99"/>
      <c r="F71" s="99"/>
      <c r="G71" s="9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</row>
    <row r="72" spans="1:100" ht="15.6" customHeight="1" x14ac:dyDescent="0.2">
      <c r="A72" s="99"/>
      <c r="B72" s="99"/>
      <c r="C72" s="99"/>
      <c r="D72" s="99"/>
      <c r="E72" s="99"/>
      <c r="F72" s="99"/>
      <c r="G72" s="9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</row>
    <row r="73" spans="1:100" ht="15.6" customHeight="1" x14ac:dyDescent="0.2">
      <c r="A73" s="99"/>
      <c r="B73" s="99"/>
      <c r="C73" s="99"/>
      <c r="D73" s="99"/>
      <c r="E73" s="99"/>
      <c r="F73" s="99"/>
      <c r="G73" s="99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</row>
    <row r="74" spans="1:100" ht="15.6" customHeight="1" x14ac:dyDescent="0.2">
      <c r="A74" s="99"/>
      <c r="B74" s="99"/>
      <c r="C74" s="99"/>
      <c r="D74" s="99"/>
      <c r="E74" s="99"/>
      <c r="F74" s="99"/>
      <c r="G74" s="99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</row>
    <row r="75" spans="1:100" ht="15.6" customHeight="1" x14ac:dyDescent="0.2">
      <c r="A75" s="99"/>
      <c r="B75" s="99"/>
      <c r="C75" s="99"/>
      <c r="D75" s="99"/>
      <c r="E75" s="99"/>
      <c r="F75" s="99"/>
      <c r="G75" s="99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</row>
    <row r="76" spans="1:100" ht="15.6" customHeight="1" x14ac:dyDescent="0.2">
      <c r="A76" s="99"/>
      <c r="B76" s="99"/>
      <c r="C76" s="99"/>
      <c r="D76" s="99"/>
      <c r="E76" s="99"/>
      <c r="F76" s="99"/>
      <c r="G76" s="99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</row>
    <row r="77" spans="1:100" ht="15.6" customHeight="1" x14ac:dyDescent="0.2">
      <c r="A77" s="99"/>
      <c r="B77" s="99"/>
      <c r="C77" s="99"/>
      <c r="D77" s="99"/>
      <c r="E77" s="99"/>
      <c r="F77" s="99"/>
      <c r="G77" s="99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</row>
    <row r="78" spans="1:100" ht="15.6" customHeight="1" x14ac:dyDescent="0.2">
      <c r="A78" s="99"/>
      <c r="B78" s="99"/>
      <c r="C78" s="99"/>
      <c r="D78" s="99"/>
      <c r="E78" s="99"/>
      <c r="F78" s="99"/>
      <c r="G78" s="99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</row>
    <row r="79" spans="1:100" ht="15.6" customHeight="1" x14ac:dyDescent="0.2">
      <c r="A79" s="99"/>
      <c r="B79" s="99"/>
      <c r="C79" s="99"/>
      <c r="D79" s="99"/>
      <c r="E79" s="99"/>
      <c r="F79" s="99"/>
      <c r="G79" s="99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</row>
    <row r="80" spans="1:100" ht="15.6" customHeight="1" x14ac:dyDescent="0.2">
      <c r="A80" s="99"/>
      <c r="B80" s="99"/>
      <c r="C80" s="99"/>
      <c r="D80" s="99"/>
      <c r="E80" s="99"/>
      <c r="F80" s="99"/>
      <c r="G80" s="99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</row>
    <row r="81" spans="1:100" ht="15.6" customHeight="1" x14ac:dyDescent="0.2">
      <c r="A81" s="99"/>
      <c r="B81" s="99"/>
      <c r="C81" s="99"/>
      <c r="D81" s="99"/>
      <c r="E81" s="99"/>
      <c r="F81" s="99"/>
      <c r="G81" s="99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</row>
    <row r="82" spans="1:100" ht="15.6" customHeight="1" x14ac:dyDescent="0.2">
      <c r="A82" s="99"/>
      <c r="B82" s="99"/>
      <c r="C82" s="99"/>
      <c r="D82" s="99"/>
      <c r="E82" s="99"/>
      <c r="F82" s="99"/>
      <c r="G82" s="99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</row>
    <row r="83" spans="1:100" ht="15.6" customHeight="1" x14ac:dyDescent="0.2">
      <c r="A83" s="99"/>
      <c r="B83" s="99"/>
      <c r="C83" s="99"/>
      <c r="D83" s="99"/>
      <c r="E83" s="99"/>
      <c r="F83" s="99"/>
      <c r="G83" s="99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</row>
    <row r="84" spans="1:100" ht="15.6" customHeight="1" x14ac:dyDescent="0.2">
      <c r="A84" s="99"/>
      <c r="B84" s="99"/>
      <c r="C84" s="99"/>
      <c r="D84" s="99"/>
      <c r="E84" s="99"/>
      <c r="F84" s="99"/>
      <c r="G84" s="99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</row>
    <row r="85" spans="1:100" ht="15.6" customHeight="1" x14ac:dyDescent="0.2">
      <c r="A85" s="99"/>
      <c r="B85" s="99"/>
      <c r="C85" s="99"/>
      <c r="D85" s="99"/>
      <c r="E85" s="99"/>
      <c r="F85" s="99"/>
      <c r="G85" s="99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</row>
    <row r="86" spans="1:100" ht="15.6" customHeight="1" x14ac:dyDescent="0.2">
      <c r="A86" s="99"/>
      <c r="B86" s="99"/>
      <c r="C86" s="99"/>
      <c r="D86" s="99"/>
      <c r="E86" s="99"/>
      <c r="F86" s="99"/>
      <c r="G86" s="99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</row>
    <row r="87" spans="1:100" ht="15.6" customHeight="1" x14ac:dyDescent="0.2">
      <c r="A87" s="99"/>
      <c r="B87" s="99"/>
      <c r="C87" s="99"/>
      <c r="D87" s="99"/>
      <c r="E87" s="99"/>
      <c r="F87" s="99"/>
      <c r="G87" s="99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</row>
    <row r="88" spans="1:100" ht="15.6" customHeight="1" x14ac:dyDescent="0.2">
      <c r="A88" s="99"/>
      <c r="B88" s="99"/>
      <c r="C88" s="99"/>
      <c r="D88" s="99"/>
      <c r="E88" s="99"/>
      <c r="F88" s="99"/>
      <c r="G88" s="99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</row>
    <row r="89" spans="1:100" ht="15.6" customHeight="1" x14ac:dyDescent="0.2">
      <c r="A89" s="99"/>
      <c r="B89" s="99"/>
      <c r="C89" s="99"/>
      <c r="D89" s="99"/>
      <c r="E89" s="99"/>
      <c r="F89" s="99"/>
      <c r="G89" s="99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</row>
    <row r="90" spans="1:100" ht="15.6" customHeight="1" x14ac:dyDescent="0.2">
      <c r="A90" s="99"/>
      <c r="B90" s="99"/>
      <c r="C90" s="99"/>
      <c r="D90" s="99"/>
      <c r="E90" s="99"/>
      <c r="F90" s="99"/>
      <c r="G90" s="99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</row>
    <row r="91" spans="1:100" ht="15.6" customHeight="1" x14ac:dyDescent="0.2">
      <c r="A91" s="99"/>
      <c r="B91" s="99"/>
      <c r="C91" s="99"/>
      <c r="D91" s="99"/>
      <c r="E91" s="99"/>
      <c r="F91" s="99"/>
      <c r="G91" s="99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</row>
    <row r="92" spans="1:100" ht="15.6" customHeight="1" x14ac:dyDescent="0.2">
      <c r="A92" s="99"/>
      <c r="B92" s="99"/>
      <c r="C92" s="99"/>
      <c r="D92" s="99"/>
      <c r="E92" s="99"/>
      <c r="F92" s="99"/>
      <c r="G92" s="99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</row>
    <row r="93" spans="1:100" ht="15.6" customHeight="1" x14ac:dyDescent="0.2">
      <c r="A93" s="99"/>
      <c r="B93" s="99"/>
      <c r="C93" s="99"/>
      <c r="D93" s="99"/>
      <c r="E93" s="99"/>
      <c r="F93" s="99"/>
      <c r="G93" s="99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</row>
    <row r="94" spans="1:100" ht="15.6" customHeight="1" x14ac:dyDescent="0.2">
      <c r="A94" s="99"/>
      <c r="B94" s="99"/>
      <c r="C94" s="99"/>
      <c r="D94" s="99"/>
      <c r="E94" s="99"/>
      <c r="F94" s="99"/>
      <c r="G94" s="99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</row>
    <row r="95" spans="1:100" ht="15.6" customHeight="1" x14ac:dyDescent="0.2">
      <c r="A95" s="99"/>
      <c r="B95" s="99"/>
      <c r="C95" s="99"/>
      <c r="D95" s="99"/>
      <c r="E95" s="99"/>
      <c r="F95" s="99"/>
      <c r="G95" s="99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</row>
    <row r="96" spans="1:100" ht="15.6" customHeight="1" x14ac:dyDescent="0.2">
      <c r="A96" s="99"/>
      <c r="B96" s="99"/>
      <c r="C96" s="99"/>
      <c r="D96" s="99"/>
      <c r="E96" s="99"/>
      <c r="F96" s="99"/>
      <c r="G96" s="99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ht="15.6" customHeight="1" x14ac:dyDescent="0.2">
      <c r="A97" s="99"/>
      <c r="B97" s="99"/>
      <c r="C97" s="99"/>
      <c r="D97" s="99"/>
      <c r="E97" s="99"/>
      <c r="F97" s="99"/>
      <c r="G97" s="99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ht="15.6" customHeight="1" x14ac:dyDescent="0.2">
      <c r="A98" s="99"/>
      <c r="B98" s="99"/>
      <c r="C98" s="99"/>
      <c r="D98" s="99"/>
      <c r="E98" s="99"/>
      <c r="F98" s="99"/>
      <c r="G98" s="99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ht="15.6" customHeight="1" x14ac:dyDescent="0.2">
      <c r="A99" s="99"/>
      <c r="B99" s="99"/>
      <c r="C99" s="99"/>
      <c r="D99" s="99"/>
      <c r="E99" s="99"/>
      <c r="F99" s="99"/>
      <c r="G99" s="99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ht="15.6" customHeight="1" x14ac:dyDescent="0.2">
      <c r="A100" s="99"/>
      <c r="B100" s="99"/>
      <c r="C100" s="99"/>
      <c r="D100" s="99"/>
      <c r="E100" s="99"/>
      <c r="F100" s="99"/>
      <c r="G100" s="99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</row>
    <row r="101" spans="1:100" ht="15.6" customHeight="1" x14ac:dyDescent="0.2">
      <c r="A101" s="99"/>
      <c r="B101" s="99"/>
      <c r="C101" s="99"/>
      <c r="D101" s="99"/>
      <c r="E101" s="99"/>
      <c r="F101" s="99"/>
      <c r="G101" s="99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</row>
    <row r="102" spans="1:100" ht="15.6" customHeight="1" x14ac:dyDescent="0.2">
      <c r="A102" s="99"/>
      <c r="B102" s="99"/>
      <c r="C102" s="99"/>
      <c r="D102" s="99"/>
      <c r="E102" s="99"/>
      <c r="F102" s="99"/>
      <c r="G102" s="99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</row>
    <row r="103" spans="1:100" ht="15.6" customHeight="1" x14ac:dyDescent="0.2">
      <c r="A103" s="99"/>
      <c r="B103" s="99"/>
      <c r="C103" s="99"/>
      <c r="D103" s="99"/>
      <c r="E103" s="99"/>
      <c r="F103" s="99"/>
      <c r="G103" s="99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</row>
    <row r="104" spans="1:100" ht="15.6" customHeight="1" x14ac:dyDescent="0.2">
      <c r="A104" s="99"/>
      <c r="B104" s="99"/>
      <c r="C104" s="99"/>
      <c r="D104" s="99"/>
      <c r="E104" s="99"/>
      <c r="F104" s="99"/>
      <c r="G104" s="99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</row>
    <row r="105" spans="1:100" ht="15.6" customHeight="1" x14ac:dyDescent="0.2">
      <c r="A105" s="99"/>
      <c r="B105" s="99"/>
      <c r="C105" s="99"/>
      <c r="D105" s="99"/>
      <c r="E105" s="99"/>
      <c r="F105" s="99"/>
      <c r="G105" s="99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</row>
    <row r="106" spans="1:100" ht="15.6" customHeight="1" x14ac:dyDescent="0.2">
      <c r="A106" s="99"/>
      <c r="B106" s="99"/>
      <c r="C106" s="99"/>
      <c r="D106" s="99"/>
      <c r="E106" s="99"/>
      <c r="F106" s="99"/>
      <c r="G106" s="99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</row>
    <row r="107" spans="1:100" ht="15.6" customHeight="1" x14ac:dyDescent="0.2">
      <c r="A107" s="99"/>
      <c r="B107" s="99"/>
      <c r="C107" s="99"/>
      <c r="D107" s="99"/>
      <c r="E107" s="99"/>
      <c r="F107" s="99"/>
      <c r="G107" s="99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</row>
    <row r="108" spans="1:100" ht="15.6" customHeight="1" x14ac:dyDescent="0.2">
      <c r="A108" s="99"/>
      <c r="B108" s="99"/>
      <c r="C108" s="99"/>
      <c r="D108" s="99"/>
      <c r="E108" s="99"/>
      <c r="F108" s="99"/>
      <c r="G108" s="99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</row>
    <row r="109" spans="1:100" ht="15.6" customHeight="1" x14ac:dyDescent="0.2">
      <c r="A109" s="99"/>
      <c r="B109" s="99"/>
      <c r="C109" s="99"/>
      <c r="D109" s="99"/>
      <c r="E109" s="99"/>
      <c r="F109" s="99"/>
      <c r="G109" s="99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</row>
    <row r="110" spans="1:100" ht="15.6" customHeight="1" x14ac:dyDescent="0.2">
      <c r="A110" s="99"/>
      <c r="B110" s="99"/>
      <c r="C110" s="99"/>
      <c r="D110" s="99"/>
      <c r="E110" s="99"/>
      <c r="F110" s="99"/>
      <c r="G110" s="99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</row>
    <row r="111" spans="1:100" ht="15.6" customHeight="1" x14ac:dyDescent="0.2">
      <c r="A111" s="99"/>
      <c r="B111" s="99"/>
      <c r="C111" s="99"/>
      <c r="D111" s="99"/>
      <c r="E111" s="99"/>
      <c r="F111" s="99"/>
      <c r="G111" s="99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</row>
    <row r="112" spans="1:100" ht="15.6" customHeight="1" x14ac:dyDescent="0.2">
      <c r="A112" s="99"/>
      <c r="B112" s="99"/>
      <c r="C112" s="99"/>
      <c r="D112" s="99"/>
      <c r="E112" s="99"/>
      <c r="F112" s="99"/>
      <c r="G112" s="99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</row>
    <row r="113" spans="1:100" ht="15.6" customHeight="1" x14ac:dyDescent="0.2">
      <c r="A113" s="99"/>
      <c r="B113" s="99"/>
      <c r="C113" s="99"/>
      <c r="D113" s="99"/>
      <c r="E113" s="99"/>
      <c r="F113" s="99"/>
      <c r="G113" s="99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</row>
    <row r="114" spans="1:100" ht="15.6" customHeight="1" x14ac:dyDescent="0.2">
      <c r="A114" s="99"/>
      <c r="B114" s="99"/>
      <c r="C114" s="99"/>
      <c r="D114" s="99"/>
      <c r="E114" s="99"/>
      <c r="F114" s="99"/>
      <c r="G114" s="99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</row>
    <row r="115" spans="1:100" ht="15.6" customHeight="1" x14ac:dyDescent="0.2">
      <c r="A115" s="99"/>
      <c r="B115" s="99"/>
      <c r="C115" s="99"/>
      <c r="D115" s="99"/>
      <c r="E115" s="99"/>
      <c r="F115" s="99"/>
      <c r="G115" s="99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</row>
    <row r="116" spans="1:100" ht="15.6" customHeight="1" x14ac:dyDescent="0.2">
      <c r="A116" s="99"/>
      <c r="B116" s="99"/>
      <c r="C116" s="99"/>
      <c r="D116" s="99"/>
      <c r="E116" s="99"/>
      <c r="F116" s="99"/>
      <c r="G116" s="99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</row>
    <row r="117" spans="1:100" ht="15.6" customHeight="1" x14ac:dyDescent="0.2">
      <c r="A117" s="99"/>
      <c r="B117" s="99"/>
      <c r="C117" s="99"/>
      <c r="D117" s="99"/>
      <c r="E117" s="99"/>
      <c r="F117" s="99"/>
      <c r="G117" s="99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</row>
    <row r="118" spans="1:100" ht="15.6" customHeight="1" x14ac:dyDescent="0.2">
      <c r="A118" s="99"/>
      <c r="B118" s="99"/>
      <c r="C118" s="99"/>
      <c r="D118" s="99"/>
      <c r="E118" s="99"/>
      <c r="F118" s="99"/>
      <c r="G118" s="99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</row>
    <row r="119" spans="1:100" ht="15.6" customHeight="1" x14ac:dyDescent="0.2">
      <c r="A119" s="99"/>
      <c r="B119" s="99"/>
      <c r="C119" s="99"/>
      <c r="D119" s="99"/>
      <c r="E119" s="99"/>
      <c r="F119" s="99"/>
      <c r="G119" s="99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</row>
    <row r="120" spans="1:100" ht="15.6" customHeight="1" x14ac:dyDescent="0.2">
      <c r="A120" s="99"/>
      <c r="B120" s="99"/>
      <c r="C120" s="99"/>
      <c r="D120" s="99"/>
      <c r="E120" s="99"/>
      <c r="F120" s="99"/>
      <c r="G120" s="99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</row>
    <row r="121" spans="1:100" ht="15.6" customHeight="1" x14ac:dyDescent="0.2">
      <c r="A121" s="99"/>
      <c r="B121" s="99"/>
      <c r="C121" s="99"/>
      <c r="D121" s="99"/>
      <c r="E121" s="99"/>
      <c r="F121" s="99"/>
      <c r="G121" s="99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</row>
    <row r="122" spans="1:100" ht="15.6" customHeight="1" x14ac:dyDescent="0.2">
      <c r="A122" s="99"/>
      <c r="B122" s="99"/>
      <c r="C122" s="99"/>
      <c r="D122" s="99"/>
      <c r="E122" s="99"/>
      <c r="F122" s="99"/>
      <c r="G122" s="99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</row>
    <row r="123" spans="1:100" ht="15.6" customHeight="1" x14ac:dyDescent="0.2">
      <c r="A123" s="99"/>
      <c r="B123" s="99"/>
      <c r="C123" s="99"/>
      <c r="D123" s="99"/>
      <c r="E123" s="99"/>
      <c r="F123" s="99"/>
      <c r="G123" s="99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</row>
    <row r="124" spans="1:100" ht="15.6" customHeight="1" x14ac:dyDescent="0.2">
      <c r="A124" s="99"/>
      <c r="B124" s="99"/>
      <c r="C124" s="99"/>
      <c r="D124" s="99"/>
      <c r="E124" s="99"/>
      <c r="F124" s="99"/>
      <c r="G124" s="99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</row>
    <row r="125" spans="1:100" ht="15.6" customHeight="1" x14ac:dyDescent="0.2">
      <c r="A125" s="99"/>
      <c r="B125" s="99"/>
      <c r="C125" s="99"/>
      <c r="D125" s="99"/>
      <c r="E125" s="99"/>
      <c r="F125" s="99"/>
      <c r="G125" s="99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</row>
    <row r="126" spans="1:100" ht="15.6" customHeight="1" x14ac:dyDescent="0.2">
      <c r="A126" s="99"/>
      <c r="B126" s="99"/>
      <c r="C126" s="99"/>
      <c r="D126" s="99"/>
      <c r="E126" s="99"/>
      <c r="F126" s="99"/>
      <c r="G126" s="99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</row>
    <row r="127" spans="1:100" ht="15.6" customHeight="1" x14ac:dyDescent="0.2">
      <c r="A127" s="99"/>
      <c r="B127" s="99"/>
      <c r="C127" s="99"/>
      <c r="D127" s="99"/>
      <c r="E127" s="99"/>
      <c r="F127" s="99"/>
      <c r="G127" s="99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</row>
    <row r="128" spans="1:100" ht="15.6" customHeight="1" x14ac:dyDescent="0.2">
      <c r="A128" s="99"/>
      <c r="B128" s="99"/>
      <c r="C128" s="99"/>
      <c r="D128" s="99"/>
      <c r="E128" s="99"/>
      <c r="F128" s="99"/>
      <c r="G128" s="99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</row>
    <row r="129" spans="1:100" ht="15.6" customHeight="1" x14ac:dyDescent="0.2">
      <c r="A129" s="99"/>
      <c r="B129" s="99"/>
      <c r="C129" s="99"/>
      <c r="D129" s="99"/>
      <c r="E129" s="99"/>
      <c r="F129" s="99"/>
      <c r="G129" s="99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</row>
    <row r="130" spans="1:100" ht="15.6" customHeight="1" x14ac:dyDescent="0.2">
      <c r="A130" s="99"/>
      <c r="B130" s="99"/>
      <c r="C130" s="99"/>
      <c r="D130" s="99"/>
      <c r="E130" s="99"/>
      <c r="F130" s="99"/>
      <c r="G130" s="99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</row>
    <row r="131" spans="1:100" ht="15.6" customHeight="1" x14ac:dyDescent="0.2">
      <c r="A131" s="99"/>
      <c r="B131" s="99"/>
      <c r="C131" s="99"/>
      <c r="D131" s="99"/>
      <c r="E131" s="99"/>
      <c r="F131" s="99"/>
      <c r="G131" s="99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</row>
    <row r="132" spans="1:100" ht="15.6" customHeight="1" x14ac:dyDescent="0.2">
      <c r="A132" s="99"/>
      <c r="B132" s="99"/>
      <c r="C132" s="99"/>
      <c r="D132" s="99"/>
      <c r="E132" s="99"/>
      <c r="F132" s="99"/>
      <c r="G132" s="99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</row>
    <row r="133" spans="1:100" ht="15.6" customHeight="1" x14ac:dyDescent="0.2">
      <c r="A133" s="99"/>
      <c r="B133" s="99"/>
      <c r="C133" s="99"/>
      <c r="D133" s="99"/>
      <c r="E133" s="99"/>
      <c r="F133" s="99"/>
      <c r="G133" s="99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</row>
    <row r="134" spans="1:100" ht="15.6" customHeight="1" x14ac:dyDescent="0.2">
      <c r="A134" s="99"/>
      <c r="B134" s="99"/>
      <c r="C134" s="99"/>
      <c r="D134" s="99"/>
      <c r="E134" s="99"/>
      <c r="F134" s="99"/>
      <c r="G134" s="99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</row>
    <row r="135" spans="1:100" ht="15.6" customHeight="1" x14ac:dyDescent="0.2">
      <c r="A135" s="99"/>
      <c r="B135" s="99"/>
      <c r="C135" s="99"/>
      <c r="D135" s="99"/>
      <c r="E135" s="99"/>
      <c r="F135" s="99"/>
      <c r="G135" s="99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</row>
    <row r="136" spans="1:100" ht="15.6" customHeight="1" x14ac:dyDescent="0.2">
      <c r="A136" s="99"/>
      <c r="B136" s="99"/>
      <c r="C136" s="99"/>
      <c r="D136" s="99"/>
      <c r="E136" s="99"/>
      <c r="F136" s="99"/>
      <c r="G136" s="99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</row>
    <row r="137" spans="1:100" ht="15.6" customHeight="1" x14ac:dyDescent="0.2">
      <c r="A137" s="99"/>
      <c r="B137" s="99"/>
      <c r="C137" s="99"/>
      <c r="D137" s="99"/>
      <c r="E137" s="99"/>
      <c r="F137" s="99"/>
      <c r="G137" s="99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</row>
    <row r="138" spans="1:100" ht="15.6" customHeight="1" x14ac:dyDescent="0.2">
      <c r="A138" s="99"/>
      <c r="B138" s="99"/>
      <c r="C138" s="99"/>
      <c r="D138" s="99"/>
      <c r="E138" s="99"/>
      <c r="F138" s="99"/>
      <c r="G138" s="99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</row>
    <row r="139" spans="1:100" ht="15.6" customHeight="1" x14ac:dyDescent="0.2">
      <c r="A139" s="99"/>
      <c r="B139" s="99"/>
      <c r="C139" s="99"/>
      <c r="D139" s="99"/>
      <c r="E139" s="99"/>
      <c r="F139" s="99"/>
      <c r="G139" s="99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</row>
    <row r="140" spans="1:100" ht="15.6" customHeight="1" x14ac:dyDescent="0.2">
      <c r="A140" s="99"/>
      <c r="B140" s="99"/>
      <c r="C140" s="99"/>
      <c r="D140" s="99"/>
      <c r="E140" s="99"/>
      <c r="F140" s="99"/>
      <c r="G140" s="99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</row>
    <row r="141" spans="1:100" ht="15.6" customHeight="1" x14ac:dyDescent="0.2">
      <c r="A141" s="99"/>
      <c r="B141" s="99"/>
      <c r="C141" s="99"/>
      <c r="D141" s="99"/>
      <c r="E141" s="99"/>
      <c r="F141" s="99"/>
      <c r="G141" s="99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</row>
    <row r="142" spans="1:100" ht="15.6" customHeight="1" x14ac:dyDescent="0.2">
      <c r="A142" s="99"/>
      <c r="B142" s="99"/>
      <c r="C142" s="99"/>
      <c r="D142" s="99"/>
      <c r="E142" s="99"/>
      <c r="F142" s="99"/>
      <c r="G142" s="99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</row>
    <row r="143" spans="1:100" ht="15.6" customHeight="1" x14ac:dyDescent="0.2">
      <c r="A143" s="99"/>
      <c r="B143" s="99"/>
      <c r="C143" s="99"/>
      <c r="D143" s="99"/>
      <c r="E143" s="99"/>
      <c r="F143" s="99"/>
      <c r="G143" s="99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</row>
    <row r="144" spans="1:100" ht="15.6" customHeight="1" x14ac:dyDescent="0.2">
      <c r="A144" s="99"/>
      <c r="B144" s="99"/>
      <c r="C144" s="99"/>
      <c r="D144" s="99"/>
      <c r="E144" s="99"/>
      <c r="F144" s="99"/>
      <c r="G144" s="99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</row>
    <row r="145" spans="1:100" ht="15.6" customHeight="1" x14ac:dyDescent="0.2">
      <c r="A145" s="99"/>
      <c r="B145" s="99"/>
      <c r="C145" s="99"/>
      <c r="D145" s="99"/>
      <c r="E145" s="99"/>
      <c r="F145" s="99"/>
      <c r="G145" s="99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</row>
    <row r="146" spans="1:100" ht="15.6" customHeight="1" x14ac:dyDescent="0.2">
      <c r="A146" s="99"/>
      <c r="B146" s="99"/>
      <c r="C146" s="99"/>
      <c r="D146" s="99"/>
      <c r="E146" s="99"/>
      <c r="F146" s="99"/>
      <c r="G146" s="99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</row>
    <row r="147" spans="1:100" ht="15.6" customHeight="1" x14ac:dyDescent="0.2">
      <c r="A147" s="99"/>
      <c r="B147" s="99"/>
      <c r="C147" s="99"/>
      <c r="D147" s="99"/>
      <c r="E147" s="99"/>
      <c r="F147" s="99"/>
      <c r="G147" s="99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</row>
    <row r="148" spans="1:100" ht="15.6" customHeight="1" x14ac:dyDescent="0.2">
      <c r="A148" s="99"/>
      <c r="B148" s="99"/>
      <c r="C148" s="99"/>
      <c r="D148" s="99"/>
      <c r="E148" s="99"/>
      <c r="F148" s="99"/>
      <c r="G148" s="99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</row>
    <row r="149" spans="1:100" ht="15.6" customHeight="1" x14ac:dyDescent="0.2">
      <c r="A149" s="99"/>
      <c r="B149" s="99"/>
      <c r="C149" s="99"/>
      <c r="D149" s="99"/>
      <c r="E149" s="99"/>
      <c r="F149" s="99"/>
      <c r="G149" s="99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</row>
    <row r="150" spans="1:100" ht="15.6" customHeight="1" x14ac:dyDescent="0.2">
      <c r="A150" s="99"/>
      <c r="B150" s="99"/>
      <c r="C150" s="99"/>
      <c r="D150" s="99"/>
      <c r="E150" s="99"/>
      <c r="F150" s="99"/>
      <c r="G150" s="99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</row>
    <row r="151" spans="1:100" ht="15.6" customHeight="1" x14ac:dyDescent="0.2">
      <c r="A151" s="99"/>
      <c r="B151" s="99"/>
      <c r="C151" s="99"/>
      <c r="D151" s="99"/>
      <c r="E151" s="99"/>
      <c r="F151" s="99"/>
      <c r="G151" s="99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</row>
    <row r="152" spans="1:100" ht="15.6" customHeight="1" x14ac:dyDescent="0.2">
      <c r="A152" s="99"/>
      <c r="B152" s="99"/>
      <c r="C152" s="99"/>
      <c r="D152" s="99"/>
      <c r="E152" s="99"/>
      <c r="F152" s="99"/>
      <c r="G152" s="99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</row>
    <row r="153" spans="1:100" ht="15.6" customHeight="1" x14ac:dyDescent="0.2">
      <c r="A153" s="99"/>
      <c r="B153" s="99"/>
      <c r="C153" s="99"/>
      <c r="D153" s="99"/>
      <c r="E153" s="99"/>
      <c r="F153" s="99"/>
      <c r="G153" s="99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</row>
    <row r="154" spans="1:100" ht="15.6" customHeight="1" x14ac:dyDescent="0.2">
      <c r="A154" s="99"/>
      <c r="B154" s="99"/>
      <c r="C154" s="99"/>
      <c r="D154" s="99"/>
      <c r="E154" s="99"/>
      <c r="F154" s="99"/>
      <c r="G154" s="99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</row>
    <row r="155" spans="1:100" ht="15.6" customHeight="1" x14ac:dyDescent="0.2">
      <c r="A155" s="99"/>
      <c r="B155" s="99"/>
      <c r="C155" s="99"/>
      <c r="D155" s="99"/>
      <c r="E155" s="99"/>
      <c r="F155" s="99"/>
      <c r="G155" s="99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</row>
    <row r="156" spans="1:100" ht="15.6" customHeight="1" x14ac:dyDescent="0.2">
      <c r="A156" s="99"/>
      <c r="B156" s="99"/>
      <c r="C156" s="99"/>
      <c r="D156" s="99"/>
      <c r="E156" s="99"/>
      <c r="F156" s="99"/>
      <c r="G156" s="99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</row>
    <row r="157" spans="1:100" ht="15.6" customHeight="1" x14ac:dyDescent="0.2">
      <c r="A157" s="99"/>
      <c r="B157" s="99"/>
      <c r="C157" s="99"/>
      <c r="D157" s="99"/>
      <c r="E157" s="99"/>
      <c r="F157" s="99"/>
      <c r="G157" s="99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</row>
    <row r="158" spans="1:100" ht="15.6" customHeight="1" x14ac:dyDescent="0.2">
      <c r="A158" s="99"/>
      <c r="B158" s="99"/>
      <c r="C158" s="99"/>
      <c r="D158" s="99"/>
      <c r="E158" s="99"/>
      <c r="F158" s="99"/>
      <c r="G158" s="99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</row>
    <row r="159" spans="1:100" ht="15.6" customHeight="1" x14ac:dyDescent="0.2">
      <c r="A159" s="99"/>
      <c r="B159" s="99"/>
      <c r="C159" s="99"/>
      <c r="D159" s="99"/>
      <c r="E159" s="99"/>
      <c r="F159" s="99"/>
      <c r="G159" s="99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</row>
    <row r="160" spans="1:100" ht="15.6" customHeight="1" x14ac:dyDescent="0.2">
      <c r="A160" s="99"/>
      <c r="B160" s="99"/>
      <c r="C160" s="99"/>
      <c r="D160" s="99"/>
      <c r="E160" s="99"/>
      <c r="F160" s="99"/>
      <c r="G160" s="99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</row>
    <row r="161" spans="1:100" ht="15.6" customHeight="1" x14ac:dyDescent="0.2">
      <c r="A161" s="99"/>
      <c r="B161" s="99"/>
      <c r="C161" s="99"/>
      <c r="D161" s="99"/>
      <c r="E161" s="99"/>
      <c r="F161" s="99"/>
      <c r="G161" s="99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</row>
    <row r="162" spans="1:100" ht="15.6" customHeight="1" x14ac:dyDescent="0.2">
      <c r="A162" s="99"/>
      <c r="B162" s="99"/>
      <c r="C162" s="99"/>
      <c r="D162" s="99"/>
      <c r="E162" s="99"/>
      <c r="F162" s="99"/>
      <c r="G162" s="99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</row>
    <row r="163" spans="1:100" ht="15.6" customHeight="1" x14ac:dyDescent="0.2">
      <c r="A163" s="99"/>
      <c r="B163" s="99"/>
      <c r="C163" s="99"/>
      <c r="D163" s="99"/>
      <c r="E163" s="99"/>
      <c r="F163" s="99"/>
      <c r="G163" s="99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</row>
    <row r="164" spans="1:100" ht="15.6" customHeight="1" x14ac:dyDescent="0.2">
      <c r="A164" s="99"/>
      <c r="B164" s="99"/>
      <c r="C164" s="99"/>
      <c r="D164" s="99"/>
      <c r="E164" s="99"/>
      <c r="F164" s="99"/>
      <c r="G164" s="99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</row>
    <row r="165" spans="1:100" ht="15.6" customHeight="1" x14ac:dyDescent="0.2">
      <c r="A165" s="99"/>
      <c r="B165" s="99"/>
      <c r="C165" s="99"/>
      <c r="D165" s="99"/>
      <c r="E165" s="99"/>
      <c r="F165" s="99"/>
      <c r="G165" s="99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</row>
    <row r="166" spans="1:100" ht="15.6" customHeight="1" x14ac:dyDescent="0.2">
      <c r="A166" s="99"/>
      <c r="B166" s="99"/>
      <c r="C166" s="99"/>
      <c r="D166" s="99"/>
      <c r="E166" s="99"/>
      <c r="F166" s="99"/>
      <c r="G166" s="99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</row>
    <row r="167" spans="1:100" ht="15.6" customHeight="1" x14ac:dyDescent="0.2">
      <c r="A167" s="99"/>
      <c r="B167" s="99"/>
      <c r="C167" s="99"/>
      <c r="D167" s="99"/>
      <c r="E167" s="99"/>
      <c r="F167" s="99"/>
      <c r="G167" s="99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</row>
    <row r="168" spans="1:100" ht="15.6" customHeight="1" x14ac:dyDescent="0.2">
      <c r="A168" s="99"/>
      <c r="B168" s="99"/>
      <c r="C168" s="99"/>
      <c r="D168" s="99"/>
      <c r="E168" s="99"/>
      <c r="F168" s="99"/>
      <c r="G168" s="99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</row>
    <row r="169" spans="1:100" ht="15.6" customHeight="1" x14ac:dyDescent="0.2">
      <c r="A169" s="99"/>
      <c r="B169" s="99"/>
      <c r="C169" s="99"/>
      <c r="D169" s="99"/>
      <c r="E169" s="99"/>
      <c r="F169" s="99"/>
      <c r="G169" s="99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</row>
    <row r="170" spans="1:100" ht="15.6" customHeight="1" x14ac:dyDescent="0.2">
      <c r="A170" s="99"/>
      <c r="B170" s="99"/>
      <c r="C170" s="99"/>
      <c r="D170" s="99"/>
      <c r="E170" s="99"/>
      <c r="F170" s="99"/>
      <c r="G170" s="99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</row>
    <row r="171" spans="1:100" ht="15.6" customHeight="1" x14ac:dyDescent="0.2">
      <c r="A171" s="99"/>
      <c r="B171" s="99"/>
      <c r="C171" s="99"/>
      <c r="D171" s="99"/>
      <c r="E171" s="99"/>
      <c r="F171" s="99"/>
      <c r="G171" s="99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</row>
    <row r="172" spans="1:100" ht="15.6" customHeight="1" x14ac:dyDescent="0.2">
      <c r="A172" s="99"/>
      <c r="B172" s="99"/>
      <c r="C172" s="99"/>
      <c r="D172" s="99"/>
      <c r="E172" s="99"/>
      <c r="F172" s="99"/>
      <c r="G172" s="99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</row>
    <row r="173" spans="1:100" ht="15.6" customHeight="1" x14ac:dyDescent="0.2">
      <c r="A173" s="99"/>
      <c r="B173" s="99"/>
      <c r="C173" s="99"/>
      <c r="D173" s="99"/>
      <c r="E173" s="99"/>
      <c r="F173" s="99"/>
      <c r="G173" s="99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</row>
    <row r="174" spans="1:100" ht="15.6" customHeight="1" x14ac:dyDescent="0.2">
      <c r="A174" s="99"/>
      <c r="B174" s="99"/>
      <c r="C174" s="99"/>
      <c r="D174" s="99"/>
      <c r="E174" s="99"/>
      <c r="F174" s="99"/>
      <c r="G174" s="99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</row>
    <row r="175" spans="1:100" ht="15.6" customHeight="1" x14ac:dyDescent="0.2">
      <c r="A175" s="99"/>
      <c r="B175" s="99"/>
      <c r="C175" s="99"/>
      <c r="D175" s="99"/>
      <c r="E175" s="99"/>
      <c r="F175" s="99"/>
      <c r="G175" s="99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</row>
    <row r="176" spans="1:100" ht="15.6" customHeight="1" x14ac:dyDescent="0.2">
      <c r="A176" s="99"/>
      <c r="B176" s="99"/>
      <c r="C176" s="99"/>
      <c r="D176" s="99"/>
      <c r="E176" s="99"/>
      <c r="F176" s="99"/>
      <c r="G176" s="99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</row>
    <row r="177" spans="1:100" ht="15.6" customHeight="1" x14ac:dyDescent="0.2">
      <c r="A177" s="99"/>
      <c r="B177" s="99"/>
      <c r="C177" s="99"/>
      <c r="D177" s="99"/>
      <c r="E177" s="99"/>
      <c r="F177" s="99"/>
      <c r="G177" s="99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</row>
    <row r="178" spans="1:100" ht="15.6" customHeight="1" x14ac:dyDescent="0.2">
      <c r="A178" s="99"/>
      <c r="B178" s="99"/>
      <c r="C178" s="99"/>
      <c r="D178" s="99"/>
      <c r="E178" s="99"/>
      <c r="F178" s="99"/>
      <c r="G178" s="99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</row>
    <row r="179" spans="1:100" ht="15.6" customHeight="1" x14ac:dyDescent="0.2">
      <c r="A179" s="99"/>
      <c r="B179" s="99"/>
      <c r="C179" s="99"/>
      <c r="D179" s="99"/>
      <c r="E179" s="99"/>
      <c r="F179" s="99"/>
      <c r="G179" s="99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</row>
    <row r="180" spans="1:100" ht="15.6" customHeight="1" x14ac:dyDescent="0.2">
      <c r="A180" s="99"/>
      <c r="B180" s="99"/>
      <c r="C180" s="99"/>
      <c r="D180" s="99"/>
      <c r="E180" s="99"/>
      <c r="F180" s="99"/>
      <c r="G180" s="99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</row>
    <row r="181" spans="1:100" ht="15.6" customHeight="1" x14ac:dyDescent="0.2">
      <c r="A181" s="99"/>
      <c r="B181" s="99"/>
      <c r="C181" s="99"/>
      <c r="D181" s="99"/>
      <c r="E181" s="99"/>
      <c r="F181" s="99"/>
      <c r="G181" s="99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</row>
    <row r="182" spans="1:100" ht="15.6" customHeight="1" x14ac:dyDescent="0.2">
      <c r="A182" s="99"/>
      <c r="B182" s="99"/>
      <c r="C182" s="99"/>
      <c r="D182" s="99"/>
      <c r="E182" s="99"/>
      <c r="F182" s="99"/>
      <c r="G182" s="99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</row>
    <row r="183" spans="1:100" ht="15.6" customHeight="1" x14ac:dyDescent="0.2">
      <c r="A183" s="99"/>
      <c r="B183" s="99"/>
      <c r="C183" s="99"/>
      <c r="D183" s="99"/>
      <c r="E183" s="99"/>
      <c r="F183" s="99"/>
      <c r="G183" s="99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</row>
    <row r="184" spans="1:100" ht="15.6" customHeight="1" x14ac:dyDescent="0.2">
      <c r="A184" s="99"/>
      <c r="B184" s="99"/>
      <c r="C184" s="99"/>
      <c r="D184" s="99"/>
      <c r="E184" s="99"/>
      <c r="F184" s="99"/>
      <c r="G184" s="99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</row>
    <row r="185" spans="1:100" ht="15.6" customHeight="1" x14ac:dyDescent="0.2">
      <c r="A185" s="99"/>
      <c r="B185" s="99"/>
      <c r="C185" s="99"/>
      <c r="D185" s="99"/>
      <c r="E185" s="99"/>
      <c r="F185" s="99"/>
      <c r="G185" s="99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</row>
    <row r="186" spans="1:100" ht="15.6" customHeight="1" x14ac:dyDescent="0.2">
      <c r="A186" s="99"/>
      <c r="B186" s="99"/>
      <c r="C186" s="99"/>
      <c r="D186" s="99"/>
      <c r="E186" s="99"/>
      <c r="F186" s="99"/>
      <c r="G186" s="99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</row>
    <row r="187" spans="1:100" ht="15.6" customHeight="1" x14ac:dyDescent="0.2">
      <c r="A187" s="99"/>
      <c r="B187" s="99"/>
      <c r="C187" s="99"/>
      <c r="D187" s="99"/>
      <c r="E187" s="99"/>
      <c r="F187" s="99"/>
      <c r="G187" s="99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</row>
    <row r="188" spans="1:100" ht="15.6" customHeight="1" x14ac:dyDescent="0.2">
      <c r="A188" s="99"/>
      <c r="B188" s="99"/>
      <c r="C188" s="99"/>
      <c r="D188" s="99"/>
      <c r="E188" s="99"/>
      <c r="F188" s="99"/>
      <c r="G188" s="99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</row>
    <row r="189" spans="1:100" ht="15.6" customHeight="1" x14ac:dyDescent="0.2">
      <c r="A189" s="99"/>
      <c r="B189" s="99"/>
      <c r="C189" s="99"/>
      <c r="D189" s="99"/>
      <c r="E189" s="99"/>
      <c r="F189" s="99"/>
      <c r="G189" s="99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</row>
    <row r="190" spans="1:100" ht="15.6" customHeight="1" x14ac:dyDescent="0.2">
      <c r="A190" s="99"/>
      <c r="B190" s="99"/>
      <c r="C190" s="99"/>
      <c r="D190" s="99"/>
      <c r="E190" s="99"/>
      <c r="F190" s="99"/>
      <c r="G190" s="99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</row>
    <row r="191" spans="1:100" ht="15.6" customHeight="1" x14ac:dyDescent="0.2">
      <c r="A191" s="99"/>
      <c r="B191" s="99"/>
      <c r="C191" s="99"/>
      <c r="D191" s="99"/>
      <c r="E191" s="99"/>
      <c r="F191" s="99"/>
      <c r="G191" s="99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</row>
    <row r="192" spans="1:100" ht="15.6" customHeight="1" x14ac:dyDescent="0.2">
      <c r="A192" s="99"/>
      <c r="B192" s="99"/>
      <c r="C192" s="99"/>
      <c r="D192" s="99"/>
      <c r="E192" s="99"/>
      <c r="F192" s="99"/>
      <c r="G192" s="99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</row>
    <row r="193" spans="1:100" ht="15.6" customHeight="1" x14ac:dyDescent="0.2">
      <c r="A193" s="99"/>
      <c r="B193" s="99"/>
      <c r="C193" s="99"/>
      <c r="D193" s="99"/>
      <c r="E193" s="99"/>
      <c r="F193" s="99"/>
      <c r="G193" s="99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</row>
    <row r="194" spans="1:100" ht="15.6" customHeight="1" x14ac:dyDescent="0.2">
      <c r="A194" s="99"/>
      <c r="B194" s="99"/>
      <c r="C194" s="99"/>
      <c r="D194" s="99"/>
      <c r="E194" s="99"/>
      <c r="F194" s="99"/>
      <c r="G194" s="99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</row>
    <row r="195" spans="1:100" ht="15.6" customHeight="1" x14ac:dyDescent="0.2">
      <c r="A195" s="99"/>
      <c r="B195" s="99"/>
      <c r="C195" s="99"/>
      <c r="D195" s="99"/>
      <c r="E195" s="99"/>
      <c r="F195" s="99"/>
      <c r="G195" s="99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</row>
    <row r="196" spans="1:100" ht="15.6" customHeight="1" x14ac:dyDescent="0.2">
      <c r="A196" s="99"/>
      <c r="B196" s="99"/>
      <c r="C196" s="99"/>
      <c r="D196" s="99"/>
      <c r="E196" s="99"/>
      <c r="F196" s="99"/>
      <c r="G196" s="99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ht="15.6" customHeight="1" x14ac:dyDescent="0.2">
      <c r="A197" s="99"/>
      <c r="B197" s="99"/>
      <c r="C197" s="99"/>
      <c r="D197" s="99"/>
      <c r="E197" s="99"/>
      <c r="F197" s="99"/>
      <c r="G197" s="99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</row>
    <row r="198" spans="1:100" ht="15.6" customHeight="1" x14ac:dyDescent="0.2">
      <c r="A198" s="99"/>
      <c r="B198" s="99"/>
      <c r="C198" s="99"/>
      <c r="D198" s="99"/>
      <c r="E198" s="99"/>
      <c r="F198" s="99"/>
      <c r="G198" s="99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</row>
    <row r="199" spans="1:100" ht="15.6" customHeight="1" x14ac:dyDescent="0.2">
      <c r="A199" s="99"/>
      <c r="B199" s="99"/>
      <c r="C199" s="99"/>
      <c r="D199" s="99"/>
      <c r="E199" s="99"/>
      <c r="F199" s="99"/>
      <c r="G199" s="99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</row>
    <row r="200" spans="1:100" ht="15.6" customHeight="1" x14ac:dyDescent="0.2">
      <c r="A200" s="99"/>
      <c r="B200" s="99"/>
      <c r="C200" s="99"/>
      <c r="D200" s="99"/>
      <c r="E200" s="99"/>
      <c r="F200" s="99"/>
      <c r="G200" s="99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</row>
    <row r="201" spans="1:100" ht="15.6" customHeight="1" x14ac:dyDescent="0.2">
      <c r="A201" s="99"/>
      <c r="B201" s="99"/>
      <c r="C201" s="99"/>
      <c r="D201" s="99"/>
      <c r="E201" s="99"/>
      <c r="F201" s="99"/>
      <c r="G201" s="99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</row>
    <row r="202" spans="1:100" ht="15.6" customHeight="1" x14ac:dyDescent="0.2">
      <c r="A202" s="99"/>
      <c r="B202" s="99"/>
      <c r="C202" s="99"/>
      <c r="D202" s="99"/>
      <c r="E202" s="99"/>
      <c r="F202" s="99"/>
      <c r="G202" s="99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</row>
    <row r="203" spans="1:100" ht="15.6" customHeight="1" x14ac:dyDescent="0.2">
      <c r="A203" s="99"/>
      <c r="B203" s="99"/>
      <c r="C203" s="99"/>
      <c r="D203" s="99"/>
      <c r="E203" s="99"/>
      <c r="F203" s="99"/>
      <c r="G203" s="99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</row>
    <row r="204" spans="1:100" ht="15.6" customHeight="1" x14ac:dyDescent="0.2">
      <c r="A204" s="99"/>
      <c r="B204" s="99"/>
      <c r="C204" s="99"/>
      <c r="D204" s="99"/>
      <c r="E204" s="99"/>
      <c r="F204" s="99"/>
      <c r="G204" s="99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</row>
    <row r="205" spans="1:100" ht="15.6" customHeight="1" x14ac:dyDescent="0.2">
      <c r="A205" s="99"/>
      <c r="B205" s="99"/>
      <c r="C205" s="99"/>
      <c r="D205" s="99"/>
      <c r="E205" s="99"/>
      <c r="F205" s="99"/>
      <c r="G205" s="99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</row>
    <row r="206" spans="1:100" ht="15.6" customHeight="1" x14ac:dyDescent="0.2">
      <c r="A206" s="99"/>
      <c r="B206" s="99"/>
      <c r="C206" s="99"/>
      <c r="D206" s="99"/>
      <c r="E206" s="99"/>
      <c r="F206" s="99"/>
      <c r="G206" s="99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</row>
    <row r="207" spans="1:100" ht="15.6" customHeight="1" x14ac:dyDescent="0.2">
      <c r="A207" s="99"/>
      <c r="B207" s="99"/>
      <c r="C207" s="99"/>
      <c r="D207" s="99"/>
      <c r="E207" s="99"/>
      <c r="F207" s="99"/>
      <c r="G207" s="99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</row>
    <row r="208" spans="1:100" ht="15.6" customHeight="1" x14ac:dyDescent="0.2">
      <c r="A208" s="99"/>
      <c r="B208" s="99"/>
      <c r="C208" s="99"/>
      <c r="D208" s="99"/>
      <c r="E208" s="99"/>
      <c r="F208" s="99"/>
      <c r="G208" s="99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</row>
    <row r="209" spans="1:100" ht="15.6" customHeight="1" x14ac:dyDescent="0.2">
      <c r="A209" s="99"/>
      <c r="B209" s="99"/>
      <c r="C209" s="99"/>
      <c r="D209" s="99"/>
      <c r="E209" s="99"/>
      <c r="F209" s="99"/>
      <c r="G209" s="99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</row>
    <row r="210" spans="1:100" ht="15.6" customHeight="1" x14ac:dyDescent="0.2">
      <c r="A210" s="99"/>
      <c r="B210" s="99"/>
      <c r="C210" s="99"/>
      <c r="D210" s="99"/>
      <c r="E210" s="99"/>
      <c r="F210" s="99"/>
      <c r="G210" s="99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</row>
    <row r="211" spans="1:100" ht="15.6" customHeight="1" x14ac:dyDescent="0.2">
      <c r="A211" s="99"/>
      <c r="B211" s="99"/>
      <c r="C211" s="99"/>
      <c r="D211" s="99"/>
      <c r="E211" s="99"/>
      <c r="F211" s="99"/>
      <c r="G211" s="99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</row>
    <row r="212" spans="1:100" ht="15.6" customHeight="1" x14ac:dyDescent="0.2">
      <c r="A212" s="99"/>
      <c r="B212" s="99"/>
      <c r="C212" s="99"/>
      <c r="D212" s="99"/>
      <c r="E212" s="99"/>
      <c r="F212" s="99"/>
      <c r="G212" s="99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</row>
    <row r="213" spans="1:100" ht="15.6" customHeight="1" x14ac:dyDescent="0.2">
      <c r="A213" s="99"/>
      <c r="B213" s="99"/>
      <c r="C213" s="99"/>
      <c r="D213" s="99"/>
      <c r="E213" s="99"/>
      <c r="F213" s="99"/>
      <c r="G213" s="99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</row>
    <row r="214" spans="1:100" ht="15.6" customHeight="1" x14ac:dyDescent="0.2">
      <c r="A214" s="99"/>
      <c r="B214" s="99"/>
      <c r="C214" s="99"/>
      <c r="D214" s="99"/>
      <c r="E214" s="99"/>
      <c r="F214" s="99"/>
      <c r="G214" s="99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</row>
    <row r="215" spans="1:100" ht="15.6" customHeight="1" x14ac:dyDescent="0.2">
      <c r="A215" s="99"/>
      <c r="B215" s="99"/>
      <c r="C215" s="99"/>
      <c r="D215" s="99"/>
      <c r="E215" s="99"/>
      <c r="F215" s="99"/>
      <c r="G215" s="99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</row>
    <row r="216" spans="1:100" ht="15.6" customHeight="1" x14ac:dyDescent="0.2">
      <c r="A216" s="99"/>
      <c r="B216" s="99"/>
      <c r="C216" s="99"/>
      <c r="D216" s="99"/>
      <c r="E216" s="99"/>
      <c r="F216" s="99"/>
      <c r="G216" s="99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</row>
    <row r="217" spans="1:100" ht="15.6" customHeight="1" x14ac:dyDescent="0.2">
      <c r="A217" s="99"/>
      <c r="B217" s="99"/>
      <c r="C217" s="99"/>
      <c r="D217" s="99"/>
      <c r="E217" s="99"/>
      <c r="F217" s="99"/>
      <c r="G217" s="99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</row>
    <row r="218" spans="1:100" ht="15.6" customHeight="1" x14ac:dyDescent="0.2">
      <c r="A218" s="99"/>
      <c r="B218" s="99"/>
      <c r="C218" s="99"/>
      <c r="D218" s="99"/>
      <c r="E218" s="99"/>
      <c r="F218" s="99"/>
      <c r="G218" s="99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</row>
    <row r="219" spans="1:100" ht="15.6" customHeight="1" x14ac:dyDescent="0.2">
      <c r="A219" s="99"/>
      <c r="B219" s="99"/>
      <c r="C219" s="99"/>
      <c r="D219" s="99"/>
      <c r="E219" s="99"/>
      <c r="F219" s="99"/>
      <c r="G219" s="99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</row>
    <row r="220" spans="1:100" ht="15.6" customHeight="1" x14ac:dyDescent="0.2">
      <c r="A220" s="99"/>
      <c r="B220" s="99"/>
      <c r="C220" s="99"/>
      <c r="D220" s="99"/>
      <c r="E220" s="99"/>
      <c r="F220" s="99"/>
      <c r="G220" s="99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</row>
    <row r="221" spans="1:100" ht="15.6" customHeight="1" x14ac:dyDescent="0.2">
      <c r="A221" s="99"/>
      <c r="B221" s="99"/>
      <c r="C221" s="99"/>
      <c r="D221" s="99"/>
      <c r="E221" s="99"/>
      <c r="F221" s="99"/>
      <c r="G221" s="99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</row>
    <row r="222" spans="1:100" ht="15.6" customHeight="1" x14ac:dyDescent="0.2">
      <c r="A222" s="99"/>
      <c r="B222" s="99"/>
      <c r="C222" s="99"/>
      <c r="D222" s="99"/>
      <c r="E222" s="99"/>
      <c r="F222" s="99"/>
      <c r="G222" s="99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</row>
    <row r="223" spans="1:100" ht="15.6" customHeight="1" x14ac:dyDescent="0.2">
      <c r="A223" s="99"/>
      <c r="B223" s="99"/>
      <c r="C223" s="99"/>
      <c r="D223" s="99"/>
      <c r="E223" s="99"/>
      <c r="F223" s="99"/>
      <c r="G223" s="99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</row>
    <row r="224" spans="1:100" ht="15.6" customHeight="1" x14ac:dyDescent="0.2">
      <c r="A224" s="99"/>
      <c r="B224" s="99"/>
      <c r="C224" s="99"/>
      <c r="D224" s="99"/>
      <c r="E224" s="99"/>
      <c r="F224" s="99"/>
      <c r="G224" s="99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</row>
    <row r="225" spans="1:100" ht="15.6" customHeight="1" x14ac:dyDescent="0.2">
      <c r="A225" s="99"/>
      <c r="B225" s="99"/>
      <c r="C225" s="99"/>
      <c r="D225" s="99"/>
      <c r="E225" s="99"/>
      <c r="F225" s="99"/>
      <c r="G225" s="99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</row>
    <row r="226" spans="1:100" ht="15.6" customHeight="1" x14ac:dyDescent="0.2">
      <c r="A226" s="99"/>
      <c r="B226" s="99"/>
      <c r="C226" s="99"/>
      <c r="D226" s="99"/>
      <c r="E226" s="99"/>
      <c r="F226" s="99"/>
      <c r="G226" s="99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</row>
    <row r="227" spans="1:100" ht="15.6" customHeight="1" x14ac:dyDescent="0.2">
      <c r="A227" s="99"/>
      <c r="B227" s="99"/>
      <c r="C227" s="99"/>
      <c r="D227" s="99"/>
      <c r="E227" s="99"/>
      <c r="F227" s="99"/>
      <c r="G227" s="99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</row>
    <row r="228" spans="1:100" ht="15.6" customHeight="1" x14ac:dyDescent="0.2">
      <c r="A228" s="99"/>
      <c r="B228" s="99"/>
      <c r="C228" s="99"/>
      <c r="D228" s="99"/>
      <c r="E228" s="99"/>
      <c r="F228" s="99"/>
      <c r="G228" s="99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</row>
    <row r="229" spans="1:100" ht="15.6" customHeight="1" x14ac:dyDescent="0.2">
      <c r="A229" s="99"/>
      <c r="B229" s="99"/>
      <c r="C229" s="99"/>
      <c r="D229" s="99"/>
      <c r="E229" s="99"/>
      <c r="F229" s="99"/>
      <c r="G229" s="99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</row>
    <row r="230" spans="1:100" ht="15.6" customHeight="1" x14ac:dyDescent="0.2">
      <c r="A230" s="99"/>
      <c r="B230" s="99"/>
      <c r="C230" s="99"/>
      <c r="D230" s="99"/>
      <c r="E230" s="99"/>
      <c r="F230" s="99"/>
      <c r="G230" s="99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</row>
    <row r="231" spans="1:100" ht="15.6" customHeight="1" x14ac:dyDescent="0.2">
      <c r="A231" s="99"/>
      <c r="B231" s="99"/>
      <c r="C231" s="99"/>
      <c r="D231" s="99"/>
      <c r="E231" s="99"/>
      <c r="F231" s="99"/>
      <c r="G231" s="99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</row>
    <row r="232" spans="1:100" ht="15.6" customHeight="1" x14ac:dyDescent="0.2">
      <c r="A232" s="99"/>
      <c r="B232" s="99"/>
      <c r="C232" s="99"/>
      <c r="D232" s="99"/>
      <c r="E232" s="99"/>
      <c r="F232" s="99"/>
      <c r="G232" s="99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</row>
    <row r="233" spans="1:100" ht="15.6" customHeight="1" x14ac:dyDescent="0.2">
      <c r="A233" s="99"/>
      <c r="B233" s="99"/>
      <c r="C233" s="99"/>
      <c r="D233" s="99"/>
      <c r="E233" s="99"/>
      <c r="F233" s="99"/>
      <c r="G233" s="99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</row>
    <row r="234" spans="1:100" ht="15.6" customHeight="1" x14ac:dyDescent="0.2">
      <c r="A234" s="99"/>
      <c r="B234" s="99"/>
      <c r="C234" s="99"/>
      <c r="D234" s="99"/>
      <c r="E234" s="99"/>
      <c r="F234" s="99"/>
      <c r="G234" s="99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</row>
    <row r="235" spans="1:100" ht="15.6" customHeight="1" x14ac:dyDescent="0.2">
      <c r="A235" s="99"/>
      <c r="B235" s="99"/>
      <c r="C235" s="99"/>
      <c r="D235" s="99"/>
      <c r="E235" s="99"/>
      <c r="F235" s="99"/>
      <c r="G235" s="99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</row>
    <row r="236" spans="1:100" ht="15.6" customHeight="1" x14ac:dyDescent="0.2">
      <c r="A236" s="99"/>
      <c r="B236" s="99"/>
      <c r="C236" s="99"/>
      <c r="D236" s="99"/>
      <c r="E236" s="99"/>
      <c r="F236" s="99"/>
      <c r="G236" s="99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</row>
    <row r="237" spans="1:100" ht="15.6" customHeight="1" x14ac:dyDescent="0.2">
      <c r="A237" s="99"/>
      <c r="B237" s="99"/>
      <c r="C237" s="99"/>
      <c r="D237" s="99"/>
      <c r="E237" s="99"/>
      <c r="F237" s="99"/>
      <c r="G237" s="99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</row>
    <row r="238" spans="1:100" ht="15.6" customHeight="1" x14ac:dyDescent="0.2">
      <c r="A238" s="99"/>
      <c r="B238" s="99"/>
      <c r="C238" s="99"/>
      <c r="D238" s="99"/>
      <c r="E238" s="99"/>
      <c r="F238" s="99"/>
      <c r="G238" s="99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</row>
    <row r="239" spans="1:100" ht="15.6" customHeight="1" x14ac:dyDescent="0.2">
      <c r="A239" s="99"/>
      <c r="B239" s="99"/>
      <c r="C239" s="99"/>
      <c r="D239" s="99"/>
      <c r="E239" s="99"/>
      <c r="F239" s="99"/>
      <c r="G239" s="99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</row>
    <row r="240" spans="1:100" ht="15.6" customHeight="1" x14ac:dyDescent="0.2">
      <c r="A240" s="99"/>
      <c r="B240" s="99"/>
      <c r="C240" s="99"/>
      <c r="D240" s="99"/>
      <c r="E240" s="99"/>
      <c r="F240" s="99"/>
      <c r="G240" s="99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</row>
    <row r="241" spans="1:100" ht="15.6" customHeight="1" x14ac:dyDescent="0.2">
      <c r="A241" s="99"/>
      <c r="B241" s="99"/>
      <c r="C241" s="99"/>
      <c r="D241" s="99"/>
      <c r="E241" s="99"/>
      <c r="F241" s="99"/>
      <c r="G241" s="99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</row>
    <row r="242" spans="1:100" ht="15.6" customHeight="1" x14ac:dyDescent="0.2">
      <c r="A242" s="99"/>
      <c r="B242" s="99"/>
      <c r="C242" s="99"/>
      <c r="D242" s="99"/>
      <c r="E242" s="99"/>
      <c r="F242" s="99"/>
      <c r="G242" s="99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</row>
    <row r="243" spans="1:100" ht="15.6" customHeight="1" x14ac:dyDescent="0.2">
      <c r="A243" s="99"/>
      <c r="B243" s="99"/>
      <c r="C243" s="99"/>
      <c r="D243" s="99"/>
      <c r="E243" s="99"/>
      <c r="F243" s="99"/>
      <c r="G243" s="99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</row>
    <row r="244" spans="1:100" ht="15.6" customHeight="1" x14ac:dyDescent="0.2">
      <c r="A244" s="99"/>
      <c r="B244" s="99"/>
      <c r="C244" s="99"/>
      <c r="D244" s="99"/>
      <c r="E244" s="99"/>
      <c r="F244" s="99"/>
      <c r="G244" s="99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</row>
    <row r="245" spans="1:100" ht="15.6" customHeight="1" x14ac:dyDescent="0.2">
      <c r="A245" s="99"/>
      <c r="B245" s="99"/>
      <c r="C245" s="99"/>
      <c r="D245" s="99"/>
      <c r="E245" s="99"/>
      <c r="F245" s="99"/>
      <c r="G245" s="99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</row>
    <row r="246" spans="1:100" ht="15.6" customHeight="1" x14ac:dyDescent="0.2">
      <c r="A246" s="99"/>
      <c r="B246" s="99"/>
      <c r="C246" s="99"/>
      <c r="D246" s="99"/>
      <c r="E246" s="99"/>
      <c r="F246" s="99"/>
      <c r="G246" s="99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</row>
    <row r="247" spans="1:100" ht="15.6" customHeight="1" x14ac:dyDescent="0.2">
      <c r="A247" s="99"/>
      <c r="B247" s="99"/>
      <c r="C247" s="99"/>
      <c r="D247" s="99"/>
      <c r="E247" s="99"/>
      <c r="F247" s="99"/>
      <c r="G247" s="99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</row>
    <row r="248" spans="1:100" ht="15.6" customHeight="1" x14ac:dyDescent="0.2">
      <c r="A248" s="99"/>
      <c r="B248" s="99"/>
      <c r="C248" s="99"/>
      <c r="D248" s="99"/>
      <c r="E248" s="99"/>
      <c r="F248" s="99"/>
      <c r="G248" s="99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</row>
    <row r="249" spans="1:100" ht="15.6" customHeight="1" x14ac:dyDescent="0.2">
      <c r="A249" s="99"/>
      <c r="B249" s="99"/>
      <c r="C249" s="99"/>
      <c r="D249" s="99"/>
      <c r="E249" s="99"/>
      <c r="F249" s="99"/>
      <c r="G249" s="99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</row>
    <row r="250" spans="1:100" ht="15.6" customHeight="1" x14ac:dyDescent="0.2">
      <c r="A250" s="99"/>
      <c r="B250" s="99"/>
      <c r="C250" s="99"/>
      <c r="D250" s="99"/>
      <c r="E250" s="99"/>
      <c r="F250" s="99"/>
      <c r="G250" s="99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</row>
    <row r="251" spans="1:100" ht="15.6" customHeight="1" x14ac:dyDescent="0.2">
      <c r="A251" s="99"/>
      <c r="B251" s="99"/>
      <c r="C251" s="99"/>
      <c r="D251" s="99"/>
      <c r="E251" s="99"/>
      <c r="F251" s="99"/>
      <c r="G251" s="99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</row>
    <row r="252" spans="1:100" ht="15.6" customHeight="1" x14ac:dyDescent="0.2">
      <c r="A252" s="99"/>
      <c r="B252" s="99"/>
      <c r="C252" s="99"/>
      <c r="D252" s="99"/>
      <c r="E252" s="99"/>
      <c r="F252" s="99"/>
      <c r="G252" s="99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</row>
    <row r="253" spans="1:100" ht="15.6" customHeight="1" x14ac:dyDescent="0.2">
      <c r="A253" s="99"/>
      <c r="B253" s="99"/>
      <c r="C253" s="99"/>
      <c r="D253" s="99"/>
      <c r="E253" s="99"/>
      <c r="F253" s="99"/>
      <c r="G253" s="99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</row>
    <row r="254" spans="1:100" ht="15.6" customHeight="1" x14ac:dyDescent="0.2">
      <c r="A254" s="99"/>
      <c r="B254" s="99"/>
      <c r="C254" s="99"/>
      <c r="D254" s="99"/>
      <c r="E254" s="99"/>
      <c r="F254" s="99"/>
      <c r="G254" s="99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</row>
    <row r="255" spans="1:100" ht="15.6" customHeight="1" x14ac:dyDescent="0.2">
      <c r="A255" s="99"/>
      <c r="B255" s="99"/>
      <c r="C255" s="99"/>
      <c r="D255" s="99"/>
      <c r="E255" s="99"/>
      <c r="F255" s="99"/>
      <c r="G255" s="99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</row>
    <row r="256" spans="1:100" ht="15.6" customHeight="1" x14ac:dyDescent="0.2">
      <c r="A256" s="99"/>
      <c r="B256" s="99"/>
      <c r="C256" s="99"/>
      <c r="D256" s="99"/>
      <c r="E256" s="99"/>
      <c r="F256" s="99"/>
      <c r="G256" s="99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</row>
    <row r="257" spans="1:100" ht="15.6" customHeight="1" x14ac:dyDescent="0.2">
      <c r="A257" s="99"/>
      <c r="B257" s="99"/>
      <c r="C257" s="99"/>
      <c r="D257" s="99"/>
      <c r="E257" s="99"/>
      <c r="F257" s="99"/>
      <c r="G257" s="99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</row>
    <row r="258" spans="1:100" ht="15.6" customHeight="1" x14ac:dyDescent="0.2">
      <c r="A258" s="99"/>
      <c r="B258" s="99"/>
      <c r="C258" s="99"/>
      <c r="D258" s="99"/>
      <c r="E258" s="99"/>
      <c r="F258" s="99"/>
      <c r="G258" s="99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</row>
    <row r="259" spans="1:100" ht="15.6" customHeight="1" x14ac:dyDescent="0.2">
      <c r="A259" s="99"/>
      <c r="B259" s="99"/>
      <c r="C259" s="99"/>
      <c r="D259" s="99"/>
      <c r="E259" s="99"/>
      <c r="F259" s="99"/>
      <c r="G259" s="99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</row>
    <row r="260" spans="1:100" ht="15.6" customHeight="1" x14ac:dyDescent="0.2">
      <c r="A260" s="99"/>
      <c r="B260" s="99"/>
      <c r="C260" s="99"/>
      <c r="D260" s="99"/>
      <c r="E260" s="99"/>
      <c r="F260" s="99"/>
      <c r="G260" s="99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</row>
    <row r="261" spans="1:100" ht="15.6" customHeight="1" x14ac:dyDescent="0.2">
      <c r="A261" s="99"/>
      <c r="B261" s="99"/>
      <c r="C261" s="99"/>
      <c r="D261" s="99"/>
      <c r="E261" s="99"/>
      <c r="F261" s="99"/>
      <c r="G261" s="99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</row>
    <row r="262" spans="1:100" ht="15.6" customHeight="1" x14ac:dyDescent="0.2">
      <c r="A262" s="99"/>
      <c r="B262" s="99"/>
      <c r="C262" s="99"/>
      <c r="D262" s="99"/>
      <c r="E262" s="99"/>
      <c r="F262" s="99"/>
      <c r="G262" s="99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</row>
    <row r="263" spans="1:100" ht="15.6" customHeight="1" x14ac:dyDescent="0.2">
      <c r="A263" s="99"/>
      <c r="B263" s="99"/>
      <c r="C263" s="99"/>
      <c r="D263" s="99"/>
      <c r="E263" s="99"/>
      <c r="F263" s="99"/>
      <c r="G263" s="99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</row>
    <row r="264" spans="1:100" ht="15.6" customHeight="1" x14ac:dyDescent="0.2">
      <c r="A264" s="99"/>
      <c r="B264" s="99"/>
      <c r="C264" s="99"/>
      <c r="D264" s="99"/>
      <c r="E264" s="99"/>
      <c r="F264" s="99"/>
      <c r="G264" s="99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</row>
    <row r="265" spans="1:100" ht="15.6" customHeight="1" x14ac:dyDescent="0.2">
      <c r="A265" s="99"/>
      <c r="B265" s="99"/>
      <c r="C265" s="99"/>
      <c r="D265" s="99"/>
      <c r="E265" s="99"/>
      <c r="F265" s="99"/>
      <c r="G265" s="99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</row>
    <row r="266" spans="1:100" ht="15.6" customHeight="1" x14ac:dyDescent="0.2">
      <c r="A266" s="99"/>
      <c r="B266" s="99"/>
      <c r="C266" s="99"/>
      <c r="D266" s="99"/>
      <c r="E266" s="99"/>
      <c r="F266" s="99"/>
      <c r="G266" s="99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</row>
    <row r="267" spans="1:100" ht="15.6" customHeight="1" x14ac:dyDescent="0.2">
      <c r="A267" s="99"/>
      <c r="B267" s="99"/>
      <c r="C267" s="99"/>
      <c r="D267" s="99"/>
      <c r="E267" s="99"/>
      <c r="F267" s="99"/>
      <c r="G267" s="99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</row>
    <row r="268" spans="1:100" ht="15.6" customHeight="1" x14ac:dyDescent="0.2">
      <c r="A268" s="99"/>
      <c r="B268" s="99"/>
      <c r="C268" s="99"/>
      <c r="D268" s="99"/>
      <c r="E268" s="99"/>
      <c r="F268" s="99"/>
      <c r="G268" s="99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</row>
    <row r="269" spans="1:100" ht="15.6" customHeight="1" x14ac:dyDescent="0.2">
      <c r="A269" s="99"/>
      <c r="B269" s="99"/>
      <c r="C269" s="99"/>
      <c r="D269" s="99"/>
      <c r="E269" s="99"/>
      <c r="F269" s="99"/>
      <c r="G269" s="99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</row>
    <row r="270" spans="1:100" ht="15.6" customHeight="1" x14ac:dyDescent="0.2">
      <c r="A270" s="99"/>
      <c r="B270" s="99"/>
      <c r="C270" s="99"/>
      <c r="D270" s="99"/>
      <c r="E270" s="99"/>
      <c r="F270" s="99"/>
      <c r="G270" s="99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</row>
    <row r="271" spans="1:100" ht="15.6" customHeight="1" x14ac:dyDescent="0.2">
      <c r="A271" s="99"/>
      <c r="B271" s="99"/>
      <c r="C271" s="99"/>
      <c r="D271" s="99"/>
      <c r="E271" s="99"/>
      <c r="F271" s="99"/>
      <c r="G271" s="99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</row>
    <row r="272" spans="1:100" ht="15.6" customHeight="1" x14ac:dyDescent="0.2">
      <c r="A272" s="99"/>
      <c r="B272" s="99"/>
      <c r="C272" s="99"/>
      <c r="D272" s="99"/>
      <c r="E272" s="99"/>
      <c r="F272" s="99"/>
      <c r="G272" s="99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</row>
    <row r="273" spans="1:100" ht="15.6" customHeight="1" x14ac:dyDescent="0.2">
      <c r="A273" s="99"/>
      <c r="B273" s="99"/>
      <c r="C273" s="99"/>
      <c r="D273" s="99"/>
      <c r="E273" s="99"/>
      <c r="F273" s="99"/>
      <c r="G273" s="99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</row>
    <row r="274" spans="1:100" ht="15.6" customHeight="1" x14ac:dyDescent="0.2">
      <c r="A274" s="99"/>
      <c r="B274" s="99"/>
      <c r="C274" s="99"/>
      <c r="D274" s="99"/>
      <c r="E274" s="99"/>
      <c r="F274" s="99"/>
      <c r="G274" s="99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</row>
    <row r="275" spans="1:100" ht="15.6" customHeight="1" x14ac:dyDescent="0.2">
      <c r="A275" s="99"/>
      <c r="B275" s="99"/>
      <c r="C275" s="99"/>
      <c r="D275" s="99"/>
      <c r="E275" s="99"/>
      <c r="F275" s="99"/>
      <c r="G275" s="99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</row>
    <row r="276" spans="1:100" ht="15.6" customHeight="1" x14ac:dyDescent="0.2">
      <c r="A276" s="99"/>
      <c r="B276" s="99"/>
      <c r="C276" s="99"/>
      <c r="D276" s="99"/>
      <c r="E276" s="99"/>
      <c r="F276" s="99"/>
      <c r="G276" s="99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</row>
    <row r="277" spans="1:100" ht="15.6" customHeight="1" x14ac:dyDescent="0.2">
      <c r="A277" s="99"/>
      <c r="B277" s="99"/>
      <c r="C277" s="99"/>
      <c r="D277" s="99"/>
      <c r="E277" s="99"/>
      <c r="F277" s="99"/>
      <c r="G277" s="99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</row>
    <row r="278" spans="1:100" ht="15.6" customHeight="1" x14ac:dyDescent="0.2">
      <c r="A278" s="99"/>
      <c r="B278" s="99"/>
      <c r="C278" s="99"/>
      <c r="D278" s="99"/>
      <c r="E278" s="99"/>
      <c r="F278" s="99"/>
      <c r="G278" s="99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</row>
    <row r="279" spans="1:100" ht="15.6" customHeight="1" x14ac:dyDescent="0.2">
      <c r="A279" s="99"/>
      <c r="B279" s="99"/>
      <c r="C279" s="99"/>
      <c r="D279" s="99"/>
      <c r="E279" s="99"/>
      <c r="F279" s="99"/>
      <c r="G279" s="99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</row>
    <row r="280" spans="1:100" ht="15.6" customHeight="1" x14ac:dyDescent="0.2">
      <c r="A280" s="99"/>
      <c r="B280" s="99"/>
      <c r="C280" s="99"/>
      <c r="D280" s="99"/>
      <c r="E280" s="99"/>
      <c r="F280" s="99"/>
      <c r="G280" s="99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</row>
    <row r="281" spans="1:100" ht="15.6" customHeight="1" x14ac:dyDescent="0.2">
      <c r="A281" s="99"/>
      <c r="B281" s="99"/>
      <c r="C281" s="99"/>
      <c r="D281" s="99"/>
      <c r="E281" s="99"/>
      <c r="F281" s="99"/>
      <c r="G281" s="99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</row>
    <row r="282" spans="1:100" ht="15.6" customHeight="1" x14ac:dyDescent="0.2">
      <c r="A282" s="99"/>
      <c r="B282" s="99"/>
      <c r="C282" s="99"/>
      <c r="D282" s="99"/>
      <c r="E282" s="99"/>
      <c r="F282" s="99"/>
      <c r="G282" s="99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</row>
    <row r="283" spans="1:100" ht="15.6" customHeight="1" x14ac:dyDescent="0.2">
      <c r="A283" s="99"/>
      <c r="B283" s="99"/>
      <c r="C283" s="99"/>
      <c r="D283" s="99"/>
      <c r="E283" s="99"/>
      <c r="F283" s="99"/>
      <c r="G283" s="99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</row>
    <row r="284" spans="1:100" ht="15.6" customHeight="1" x14ac:dyDescent="0.2">
      <c r="A284" s="99"/>
      <c r="B284" s="99"/>
      <c r="C284" s="99"/>
      <c r="D284" s="99"/>
      <c r="E284" s="99"/>
      <c r="F284" s="99"/>
      <c r="G284" s="99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</row>
    <row r="285" spans="1:100" ht="15.6" customHeight="1" x14ac:dyDescent="0.2">
      <c r="A285" s="99"/>
      <c r="B285" s="99"/>
      <c r="C285" s="99"/>
      <c r="D285" s="99"/>
      <c r="E285" s="99"/>
      <c r="F285" s="99"/>
      <c r="G285" s="99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</row>
    <row r="286" spans="1:100" ht="15.6" customHeight="1" x14ac:dyDescent="0.2">
      <c r="A286" s="99"/>
      <c r="B286" s="99"/>
      <c r="C286" s="99"/>
      <c r="D286" s="99"/>
      <c r="E286" s="99"/>
      <c r="F286" s="99"/>
      <c r="G286" s="99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</row>
    <row r="287" spans="1:100" ht="15.6" customHeight="1" x14ac:dyDescent="0.2">
      <c r="A287" s="99"/>
      <c r="B287" s="99"/>
      <c r="C287" s="99"/>
      <c r="D287" s="99"/>
      <c r="E287" s="99"/>
      <c r="F287" s="99"/>
      <c r="G287" s="99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</row>
    <row r="288" spans="1:100" ht="15.6" customHeight="1" x14ac:dyDescent="0.2">
      <c r="A288" s="99"/>
      <c r="B288" s="99"/>
      <c r="C288" s="99"/>
      <c r="D288" s="99"/>
      <c r="E288" s="99"/>
      <c r="F288" s="99"/>
      <c r="G288" s="99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</row>
    <row r="289" spans="1:100" ht="15.6" customHeight="1" x14ac:dyDescent="0.2">
      <c r="A289" s="99"/>
      <c r="B289" s="99"/>
      <c r="C289" s="99"/>
      <c r="D289" s="99"/>
      <c r="E289" s="99"/>
      <c r="F289" s="99"/>
      <c r="G289" s="99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</row>
    <row r="290" spans="1:100" ht="15.6" customHeight="1" x14ac:dyDescent="0.2">
      <c r="A290" s="99"/>
      <c r="B290" s="99"/>
      <c r="C290" s="99"/>
      <c r="D290" s="99"/>
      <c r="E290" s="99"/>
      <c r="F290" s="99"/>
      <c r="G290" s="99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</row>
    <row r="291" spans="1:100" ht="15.6" customHeight="1" x14ac:dyDescent="0.2">
      <c r="A291" s="99"/>
      <c r="B291" s="99"/>
      <c r="C291" s="99"/>
      <c r="D291" s="99"/>
      <c r="E291" s="99"/>
      <c r="F291" s="99"/>
      <c r="G291" s="99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</row>
    <row r="292" spans="1:100" ht="15.6" customHeight="1" x14ac:dyDescent="0.2">
      <c r="A292" s="99"/>
      <c r="B292" s="99"/>
      <c r="C292" s="99"/>
      <c r="D292" s="99"/>
      <c r="E292" s="99"/>
      <c r="F292" s="99"/>
      <c r="G292" s="99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</row>
    <row r="293" spans="1:100" ht="15.6" customHeight="1" x14ac:dyDescent="0.2">
      <c r="A293" s="99"/>
      <c r="B293" s="99"/>
      <c r="C293" s="99"/>
      <c r="D293" s="99"/>
      <c r="E293" s="99"/>
      <c r="F293" s="99"/>
      <c r="G293" s="99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</row>
    <row r="294" spans="1:100" ht="15.6" customHeight="1" x14ac:dyDescent="0.2">
      <c r="A294" s="99"/>
      <c r="B294" s="99"/>
      <c r="C294" s="99"/>
      <c r="D294" s="99"/>
      <c r="E294" s="99"/>
      <c r="F294" s="99"/>
      <c r="G294" s="99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</row>
    <row r="295" spans="1:100" ht="15.6" customHeight="1" x14ac:dyDescent="0.2">
      <c r="A295" s="99"/>
      <c r="B295" s="99"/>
      <c r="C295" s="99"/>
      <c r="D295" s="99"/>
      <c r="E295" s="99"/>
      <c r="F295" s="99"/>
      <c r="G295" s="99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</row>
    <row r="296" spans="1:100" ht="15.6" customHeight="1" x14ac:dyDescent="0.2">
      <c r="A296" s="99"/>
      <c r="B296" s="99"/>
      <c r="C296" s="99"/>
      <c r="D296" s="99"/>
      <c r="E296" s="99"/>
      <c r="F296" s="99"/>
      <c r="G296" s="99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</row>
    <row r="297" spans="1:100" ht="15.6" customHeight="1" x14ac:dyDescent="0.2">
      <c r="A297" s="99"/>
      <c r="B297" s="99"/>
      <c r="C297" s="99"/>
      <c r="D297" s="99"/>
      <c r="E297" s="99"/>
      <c r="F297" s="99"/>
      <c r="G297" s="99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</row>
    <row r="298" spans="1:100" ht="15.6" customHeight="1" x14ac:dyDescent="0.2">
      <c r="A298" s="99"/>
      <c r="B298" s="99"/>
      <c r="C298" s="99"/>
      <c r="D298" s="99"/>
      <c r="E298" s="99"/>
      <c r="F298" s="99"/>
      <c r="G298" s="99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</row>
    <row r="299" spans="1:100" ht="15.6" customHeight="1" x14ac:dyDescent="0.2">
      <c r="A299" s="99"/>
      <c r="B299" s="99"/>
      <c r="C299" s="99"/>
      <c r="D299" s="99"/>
      <c r="E299" s="99"/>
      <c r="F299" s="99"/>
      <c r="G299" s="99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</row>
    <row r="300" spans="1:100" ht="15.6" customHeight="1" x14ac:dyDescent="0.2">
      <c r="A300" s="99"/>
      <c r="B300" s="99"/>
      <c r="C300" s="99"/>
      <c r="D300" s="99"/>
      <c r="E300" s="99"/>
      <c r="F300" s="99"/>
      <c r="G300" s="99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</row>
    <row r="301" spans="1:100" ht="15.6" customHeight="1" x14ac:dyDescent="0.2">
      <c r="A301" s="99"/>
      <c r="B301" s="99"/>
      <c r="C301" s="99"/>
      <c r="D301" s="99"/>
      <c r="E301" s="99"/>
      <c r="F301" s="99"/>
      <c r="G301" s="99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</row>
    <row r="302" spans="1:100" ht="15.6" customHeight="1" x14ac:dyDescent="0.2">
      <c r="A302" s="99"/>
      <c r="B302" s="99"/>
      <c r="C302" s="99"/>
      <c r="D302" s="99"/>
      <c r="E302" s="99"/>
      <c r="F302" s="99"/>
      <c r="G302" s="99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</row>
    <row r="303" spans="1:100" ht="15.6" customHeight="1" x14ac:dyDescent="0.2">
      <c r="A303" s="99"/>
      <c r="B303" s="99"/>
      <c r="C303" s="99"/>
      <c r="D303" s="99"/>
      <c r="E303" s="99"/>
      <c r="F303" s="99"/>
      <c r="G303" s="99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</row>
    <row r="304" spans="1:100" ht="15.6" customHeight="1" x14ac:dyDescent="0.2">
      <c r="A304" s="99"/>
      <c r="B304" s="99"/>
      <c r="C304" s="99"/>
      <c r="D304" s="99"/>
      <c r="E304" s="99"/>
      <c r="F304" s="99"/>
      <c r="G304" s="99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</row>
    <row r="305" spans="1:100" ht="15.6" customHeight="1" x14ac:dyDescent="0.2">
      <c r="A305" s="99"/>
      <c r="B305" s="99"/>
      <c r="C305" s="99"/>
      <c r="D305" s="99"/>
      <c r="E305" s="99"/>
      <c r="F305" s="99"/>
      <c r="G305" s="99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</row>
    <row r="306" spans="1:100" ht="15.6" customHeight="1" x14ac:dyDescent="0.2">
      <c r="A306" s="99"/>
      <c r="B306" s="99"/>
      <c r="C306" s="99"/>
      <c r="D306" s="99"/>
      <c r="E306" s="99"/>
      <c r="F306" s="99"/>
      <c r="G306" s="99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</row>
    <row r="307" spans="1:100" ht="15.6" customHeight="1" x14ac:dyDescent="0.2">
      <c r="A307" s="99"/>
      <c r="B307" s="99"/>
      <c r="C307" s="99"/>
      <c r="D307" s="99"/>
      <c r="E307" s="99"/>
      <c r="F307" s="99"/>
      <c r="G307" s="99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</row>
    <row r="308" spans="1:100" ht="15.6" customHeight="1" x14ac:dyDescent="0.2">
      <c r="A308" s="99"/>
      <c r="B308" s="99"/>
      <c r="C308" s="99"/>
      <c r="D308" s="99"/>
      <c r="E308" s="99"/>
      <c r="F308" s="99"/>
      <c r="G308" s="99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</row>
    <row r="309" spans="1:100" ht="15.6" customHeight="1" x14ac:dyDescent="0.2">
      <c r="A309" s="99"/>
      <c r="B309" s="99"/>
      <c r="C309" s="99"/>
      <c r="D309" s="99"/>
      <c r="E309" s="99"/>
      <c r="F309" s="99"/>
      <c r="G309" s="99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</row>
    <row r="310" spans="1:100" ht="15.6" customHeight="1" x14ac:dyDescent="0.2">
      <c r="A310" s="99"/>
      <c r="B310" s="99"/>
      <c r="C310" s="99"/>
      <c r="D310" s="99"/>
      <c r="E310" s="99"/>
      <c r="F310" s="99"/>
      <c r="G310" s="99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</row>
    <row r="311" spans="1:100" ht="15.6" customHeight="1" x14ac:dyDescent="0.2">
      <c r="A311" s="99"/>
      <c r="B311" s="99"/>
      <c r="C311" s="99"/>
      <c r="D311" s="99"/>
      <c r="E311" s="99"/>
      <c r="F311" s="99"/>
      <c r="G311" s="99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</row>
    <row r="312" spans="1:100" ht="15.6" customHeight="1" x14ac:dyDescent="0.2">
      <c r="A312" s="99"/>
      <c r="B312" s="99"/>
      <c r="C312" s="99"/>
      <c r="D312" s="99"/>
      <c r="E312" s="99"/>
      <c r="F312" s="99"/>
      <c r="G312" s="99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</row>
    <row r="313" spans="1:100" ht="15.6" customHeight="1" x14ac:dyDescent="0.2">
      <c r="A313" s="99"/>
      <c r="B313" s="99"/>
      <c r="C313" s="99"/>
      <c r="D313" s="99"/>
      <c r="E313" s="99"/>
      <c r="F313" s="99"/>
      <c r="G313" s="99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</row>
    <row r="314" spans="1:100" ht="15.6" customHeight="1" x14ac:dyDescent="0.2">
      <c r="A314" s="99"/>
      <c r="B314" s="99"/>
      <c r="C314" s="99"/>
      <c r="D314" s="99"/>
      <c r="E314" s="99"/>
      <c r="F314" s="99"/>
      <c r="G314" s="99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</row>
    <row r="315" spans="1:100" ht="15.6" customHeight="1" x14ac:dyDescent="0.2">
      <c r="A315" s="99"/>
      <c r="B315" s="99"/>
      <c r="C315" s="99"/>
      <c r="D315" s="99"/>
      <c r="E315" s="99"/>
      <c r="F315" s="99"/>
      <c r="G315" s="99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</row>
    <row r="316" spans="1:100" ht="15.6" customHeight="1" x14ac:dyDescent="0.2">
      <c r="A316" s="99"/>
      <c r="B316" s="99"/>
      <c r="C316" s="99"/>
      <c r="D316" s="99"/>
      <c r="E316" s="99"/>
      <c r="F316" s="99"/>
      <c r="G316" s="99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</row>
    <row r="317" spans="1:100" ht="15.6" customHeight="1" x14ac:dyDescent="0.2">
      <c r="A317" s="99"/>
      <c r="B317" s="99"/>
      <c r="C317" s="99"/>
      <c r="D317" s="99"/>
      <c r="E317" s="99"/>
      <c r="F317" s="99"/>
      <c r="G317" s="99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</row>
    <row r="318" spans="1:100" ht="15.6" customHeight="1" x14ac:dyDescent="0.2">
      <c r="A318" s="99"/>
      <c r="B318" s="99"/>
      <c r="C318" s="99"/>
      <c r="D318" s="99"/>
      <c r="E318" s="99"/>
      <c r="F318" s="99"/>
      <c r="G318" s="99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</row>
    <row r="319" spans="1:100" ht="15.6" customHeight="1" x14ac:dyDescent="0.2">
      <c r="A319" s="99"/>
      <c r="B319" s="99"/>
      <c r="C319" s="99"/>
      <c r="D319" s="99"/>
      <c r="E319" s="99"/>
      <c r="F319" s="99"/>
      <c r="G319" s="99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</row>
    <row r="320" spans="1:100" ht="15.6" customHeight="1" x14ac:dyDescent="0.2">
      <c r="A320" s="99"/>
      <c r="B320" s="99"/>
      <c r="C320" s="99"/>
      <c r="D320" s="99"/>
      <c r="E320" s="99"/>
      <c r="F320" s="99"/>
      <c r="G320" s="99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</row>
    <row r="321" spans="1:100" ht="15.6" customHeight="1" x14ac:dyDescent="0.2">
      <c r="A321" s="99"/>
      <c r="B321" s="99"/>
      <c r="C321" s="99"/>
      <c r="D321" s="99"/>
      <c r="E321" s="99"/>
      <c r="F321" s="99"/>
      <c r="G321" s="99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</row>
    <row r="322" spans="1:100" ht="15.6" customHeight="1" x14ac:dyDescent="0.2">
      <c r="A322" s="99"/>
      <c r="B322" s="99"/>
      <c r="C322" s="99"/>
      <c r="D322" s="99"/>
      <c r="E322" s="99"/>
      <c r="F322" s="99"/>
      <c r="G322" s="99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</row>
    <row r="323" spans="1:100" ht="15.6" customHeight="1" x14ac:dyDescent="0.2">
      <c r="A323" s="99"/>
      <c r="B323" s="99"/>
      <c r="C323" s="99"/>
      <c r="D323" s="99"/>
      <c r="E323" s="99"/>
      <c r="F323" s="99"/>
      <c r="G323" s="99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</row>
    <row r="324" spans="1:100" ht="15.6" customHeight="1" x14ac:dyDescent="0.2">
      <c r="A324" s="99"/>
      <c r="B324" s="99"/>
      <c r="C324" s="99"/>
      <c r="D324" s="99"/>
      <c r="E324" s="99"/>
      <c r="F324" s="99"/>
      <c r="G324" s="99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</row>
    <row r="325" spans="1:100" ht="15.6" customHeight="1" x14ac:dyDescent="0.2">
      <c r="A325" s="99"/>
      <c r="B325" s="99"/>
      <c r="C325" s="99"/>
      <c r="D325" s="99"/>
      <c r="E325" s="99"/>
      <c r="F325" s="99"/>
      <c r="G325" s="99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</row>
    <row r="326" spans="1:100" ht="15.6" customHeight="1" x14ac:dyDescent="0.2">
      <c r="A326" s="99"/>
      <c r="B326" s="99"/>
      <c r="C326" s="99"/>
      <c r="D326" s="99"/>
      <c r="E326" s="99"/>
      <c r="F326" s="99"/>
      <c r="G326" s="99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</row>
    <row r="327" spans="1:100" ht="15.6" customHeight="1" x14ac:dyDescent="0.2">
      <c r="A327" s="99"/>
      <c r="B327" s="99"/>
      <c r="C327" s="99"/>
      <c r="D327" s="99"/>
      <c r="E327" s="99"/>
      <c r="F327" s="99"/>
      <c r="G327" s="99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</row>
    <row r="328" spans="1:100" ht="15.6" customHeight="1" x14ac:dyDescent="0.2">
      <c r="A328" s="99"/>
      <c r="B328" s="99"/>
      <c r="C328" s="99"/>
      <c r="D328" s="99"/>
      <c r="E328" s="99"/>
      <c r="F328" s="99"/>
      <c r="G328" s="99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</row>
    <row r="329" spans="1:100" ht="15.6" customHeight="1" x14ac:dyDescent="0.2">
      <c r="A329" s="99"/>
      <c r="B329" s="99"/>
      <c r="C329" s="99"/>
      <c r="D329" s="99"/>
      <c r="E329" s="99"/>
      <c r="F329" s="99"/>
      <c r="G329" s="99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</row>
    <row r="330" spans="1:100" ht="15.6" customHeight="1" x14ac:dyDescent="0.2">
      <c r="A330" s="99"/>
      <c r="B330" s="99"/>
      <c r="C330" s="99"/>
      <c r="D330" s="99"/>
      <c r="E330" s="99"/>
      <c r="F330" s="99"/>
      <c r="G330" s="99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</row>
    <row r="331" spans="1:100" ht="15.6" customHeight="1" x14ac:dyDescent="0.2">
      <c r="A331" s="99"/>
      <c r="B331" s="99"/>
      <c r="C331" s="99"/>
      <c r="D331" s="99"/>
      <c r="E331" s="99"/>
      <c r="F331" s="99"/>
      <c r="G331" s="99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</row>
    <row r="332" spans="1:100" ht="15.6" customHeight="1" x14ac:dyDescent="0.2">
      <c r="A332" s="99"/>
      <c r="B332" s="99"/>
      <c r="C332" s="99"/>
      <c r="D332" s="99"/>
      <c r="E332" s="99"/>
      <c r="F332" s="99"/>
      <c r="G332" s="99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</row>
    <row r="333" spans="1:100" ht="15.6" customHeight="1" x14ac:dyDescent="0.2">
      <c r="A333" s="99"/>
      <c r="B333" s="99"/>
      <c r="C333" s="99"/>
      <c r="D333" s="99"/>
      <c r="E333" s="99"/>
      <c r="F333" s="99"/>
      <c r="G333" s="99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</row>
    <row r="334" spans="1:100" ht="15.6" customHeight="1" x14ac:dyDescent="0.2">
      <c r="A334" s="99"/>
      <c r="B334" s="99"/>
      <c r="C334" s="99"/>
      <c r="D334" s="99"/>
      <c r="E334" s="99"/>
      <c r="F334" s="99"/>
      <c r="G334" s="99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</row>
    <row r="335" spans="1:100" ht="15.6" customHeight="1" x14ac:dyDescent="0.2">
      <c r="A335" s="99"/>
      <c r="B335" s="99"/>
      <c r="C335" s="99"/>
      <c r="D335" s="99"/>
      <c r="E335" s="99"/>
      <c r="F335" s="99"/>
      <c r="G335" s="99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</row>
    <row r="336" spans="1:100" ht="15.6" customHeight="1" x14ac:dyDescent="0.2">
      <c r="A336" s="99"/>
      <c r="B336" s="99"/>
      <c r="C336" s="99"/>
      <c r="D336" s="99"/>
      <c r="E336" s="99"/>
      <c r="F336" s="99"/>
      <c r="G336" s="99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</row>
    <row r="337" spans="1:100" ht="15.6" customHeight="1" x14ac:dyDescent="0.2">
      <c r="A337" s="99"/>
      <c r="B337" s="99"/>
      <c r="C337" s="99"/>
      <c r="D337" s="99"/>
      <c r="E337" s="99"/>
      <c r="F337" s="99"/>
      <c r="G337" s="99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</row>
    <row r="338" spans="1:100" ht="15.6" customHeight="1" x14ac:dyDescent="0.2">
      <c r="A338" s="99"/>
      <c r="B338" s="99"/>
      <c r="C338" s="99"/>
      <c r="D338" s="99"/>
      <c r="E338" s="99"/>
      <c r="F338" s="99"/>
      <c r="G338" s="99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</row>
    <row r="339" spans="1:100" ht="15.6" customHeight="1" x14ac:dyDescent="0.2">
      <c r="A339" s="99"/>
      <c r="B339" s="99"/>
      <c r="C339" s="99"/>
      <c r="D339" s="99"/>
      <c r="E339" s="99"/>
      <c r="F339" s="99"/>
      <c r="G339" s="99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</row>
    <row r="340" spans="1:100" ht="15.6" customHeight="1" x14ac:dyDescent="0.2">
      <c r="A340" s="99"/>
      <c r="B340" s="99"/>
      <c r="C340" s="99"/>
      <c r="D340" s="99"/>
      <c r="E340" s="99"/>
      <c r="F340" s="99"/>
      <c r="G340" s="99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</row>
    <row r="341" spans="1:100" ht="15.6" customHeight="1" x14ac:dyDescent="0.2">
      <c r="A341" s="99"/>
      <c r="B341" s="99"/>
      <c r="C341" s="99"/>
      <c r="D341" s="99"/>
      <c r="E341" s="99"/>
      <c r="F341" s="99"/>
      <c r="G341" s="99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</row>
    <row r="342" spans="1:100" ht="15.6" customHeight="1" x14ac:dyDescent="0.2">
      <c r="A342" s="99"/>
      <c r="B342" s="99"/>
      <c r="C342" s="99"/>
      <c r="D342" s="99"/>
      <c r="E342" s="99"/>
      <c r="F342" s="99"/>
      <c r="G342" s="99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</row>
    <row r="343" spans="1:100" ht="15.6" customHeight="1" x14ac:dyDescent="0.2">
      <c r="A343" s="99"/>
      <c r="B343" s="99"/>
      <c r="C343" s="99"/>
      <c r="D343" s="99"/>
      <c r="E343" s="99"/>
      <c r="F343" s="99"/>
      <c r="G343" s="99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</row>
    <row r="344" spans="1:100" ht="15.6" customHeight="1" x14ac:dyDescent="0.2">
      <c r="A344" s="99"/>
      <c r="B344" s="99"/>
      <c r="C344" s="99"/>
      <c r="D344" s="99"/>
      <c r="E344" s="99"/>
      <c r="F344" s="99"/>
      <c r="G344" s="99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</row>
    <row r="345" spans="1:100" ht="15.6" customHeight="1" x14ac:dyDescent="0.2">
      <c r="A345" s="99"/>
      <c r="B345" s="99"/>
      <c r="C345" s="99"/>
      <c r="D345" s="99"/>
      <c r="E345" s="99"/>
      <c r="F345" s="99"/>
      <c r="G345" s="99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</row>
    <row r="346" spans="1:100" ht="15.6" customHeight="1" x14ac:dyDescent="0.2">
      <c r="A346" s="99"/>
      <c r="B346" s="99"/>
      <c r="C346" s="99"/>
      <c r="D346" s="99"/>
      <c r="E346" s="99"/>
      <c r="F346" s="99"/>
      <c r="G346" s="99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</row>
    <row r="347" spans="1:100" ht="15.6" customHeight="1" x14ac:dyDescent="0.2">
      <c r="A347" s="99"/>
      <c r="B347" s="99"/>
      <c r="C347" s="99"/>
      <c r="D347" s="99"/>
      <c r="E347" s="99"/>
      <c r="F347" s="99"/>
      <c r="G347" s="99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</row>
    <row r="348" spans="1:100" ht="15.6" customHeight="1" x14ac:dyDescent="0.2">
      <c r="A348" s="99"/>
      <c r="B348" s="99"/>
      <c r="C348" s="99"/>
      <c r="D348" s="99"/>
      <c r="E348" s="99"/>
      <c r="F348" s="99"/>
      <c r="G348" s="99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</row>
    <row r="349" spans="1:100" ht="15.6" customHeight="1" x14ac:dyDescent="0.2">
      <c r="A349" s="99"/>
      <c r="B349" s="99"/>
      <c r="C349" s="99"/>
      <c r="D349" s="99"/>
      <c r="E349" s="99"/>
      <c r="F349" s="99"/>
      <c r="G349" s="99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</row>
    <row r="350" spans="1:100" ht="15.6" customHeight="1" x14ac:dyDescent="0.2">
      <c r="A350" s="99"/>
      <c r="B350" s="99"/>
      <c r="C350" s="99"/>
      <c r="D350" s="99"/>
      <c r="E350" s="99"/>
      <c r="F350" s="99"/>
      <c r="G350" s="99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</row>
    <row r="351" spans="1:100" ht="15.6" customHeight="1" x14ac:dyDescent="0.2">
      <c r="A351" s="99"/>
      <c r="B351" s="99"/>
      <c r="C351" s="99"/>
      <c r="D351" s="99"/>
      <c r="E351" s="99"/>
      <c r="F351" s="99"/>
      <c r="G351" s="99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</row>
    <row r="352" spans="1:100" ht="15.6" customHeight="1" x14ac:dyDescent="0.2">
      <c r="A352" s="99"/>
      <c r="B352" s="99"/>
      <c r="C352" s="99"/>
      <c r="D352" s="99"/>
      <c r="E352" s="99"/>
      <c r="F352" s="99"/>
      <c r="G352" s="99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</row>
    <row r="353" spans="1:100" ht="15.6" customHeight="1" x14ac:dyDescent="0.2">
      <c r="A353" s="99"/>
      <c r="B353" s="99"/>
      <c r="C353" s="99"/>
      <c r="D353" s="99"/>
      <c r="E353" s="99"/>
      <c r="F353" s="99"/>
      <c r="G353" s="99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</row>
    <row r="354" spans="1:100" ht="15.6" customHeight="1" x14ac:dyDescent="0.2">
      <c r="A354" s="99"/>
      <c r="B354" s="99"/>
      <c r="C354" s="99"/>
      <c r="D354" s="99"/>
      <c r="E354" s="99"/>
      <c r="F354" s="99"/>
      <c r="G354" s="99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</row>
    <row r="355" spans="1:100" ht="15.6" customHeight="1" x14ac:dyDescent="0.2">
      <c r="A355" s="99"/>
      <c r="B355" s="99"/>
      <c r="C355" s="99"/>
      <c r="D355" s="99"/>
      <c r="E355" s="99"/>
      <c r="F355" s="99"/>
      <c r="G355" s="99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</row>
    <row r="356" spans="1:100" ht="15.6" customHeight="1" x14ac:dyDescent="0.2">
      <c r="A356" s="99"/>
      <c r="B356" s="99"/>
      <c r="C356" s="99"/>
      <c r="D356" s="99"/>
      <c r="E356" s="99"/>
      <c r="F356" s="99"/>
      <c r="G356" s="99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</row>
    <row r="357" spans="1:100" ht="15.6" customHeight="1" x14ac:dyDescent="0.2">
      <c r="A357" s="99"/>
      <c r="B357" s="99"/>
      <c r="C357" s="99"/>
      <c r="D357" s="99"/>
      <c r="E357" s="99"/>
      <c r="F357" s="99"/>
      <c r="G357" s="99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</row>
    <row r="358" spans="1:100" ht="15.6" customHeight="1" x14ac:dyDescent="0.2">
      <c r="A358" s="99"/>
      <c r="B358" s="99"/>
      <c r="C358" s="99"/>
      <c r="D358" s="99"/>
      <c r="E358" s="99"/>
      <c r="F358" s="99"/>
      <c r="G358" s="99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</row>
    <row r="359" spans="1:100" ht="15.6" customHeight="1" x14ac:dyDescent="0.2">
      <c r="A359" s="99"/>
      <c r="B359" s="99"/>
      <c r="C359" s="99"/>
      <c r="D359" s="99"/>
      <c r="E359" s="99"/>
      <c r="F359" s="99"/>
      <c r="G359" s="99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</row>
    <row r="360" spans="1:100" ht="15.6" customHeight="1" x14ac:dyDescent="0.2">
      <c r="A360" s="99"/>
      <c r="B360" s="99"/>
      <c r="C360" s="99"/>
      <c r="D360" s="99"/>
      <c r="E360" s="99"/>
      <c r="F360" s="99"/>
      <c r="G360" s="99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</row>
    <row r="361" spans="1:100" ht="15.6" customHeight="1" x14ac:dyDescent="0.2">
      <c r="A361" s="99"/>
      <c r="B361" s="99"/>
      <c r="C361" s="99"/>
      <c r="D361" s="99"/>
      <c r="E361" s="99"/>
      <c r="F361" s="99"/>
      <c r="G361" s="99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</row>
    <row r="362" spans="1:100" ht="15.6" customHeight="1" x14ac:dyDescent="0.2">
      <c r="A362" s="99"/>
      <c r="B362" s="99"/>
      <c r="C362" s="99"/>
      <c r="D362" s="99"/>
      <c r="E362" s="99"/>
      <c r="F362" s="99"/>
      <c r="G362" s="99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</row>
    <row r="363" spans="1:100" ht="15.6" customHeight="1" x14ac:dyDescent="0.2">
      <c r="A363" s="99"/>
      <c r="B363" s="99"/>
      <c r="C363" s="99"/>
      <c r="D363" s="99"/>
      <c r="E363" s="99"/>
      <c r="F363" s="99"/>
      <c r="G363" s="99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</row>
    <row r="364" spans="1:100" ht="15.6" customHeight="1" x14ac:dyDescent="0.2">
      <c r="A364" s="99"/>
      <c r="B364" s="99"/>
      <c r="C364" s="99"/>
      <c r="D364" s="99"/>
      <c r="E364" s="99"/>
      <c r="F364" s="99"/>
      <c r="G364" s="99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</row>
    <row r="365" spans="1:100" ht="15.6" customHeight="1" x14ac:dyDescent="0.2">
      <c r="A365" s="99"/>
      <c r="B365" s="99"/>
      <c r="C365" s="99"/>
      <c r="D365" s="99"/>
      <c r="E365" s="99"/>
      <c r="F365" s="99"/>
      <c r="G365" s="99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</row>
    <row r="366" spans="1:100" ht="15.6" customHeight="1" x14ac:dyDescent="0.2">
      <c r="A366" s="99"/>
      <c r="B366" s="99"/>
      <c r="C366" s="99"/>
      <c r="D366" s="99"/>
      <c r="E366" s="99"/>
      <c r="F366" s="99"/>
      <c r="G366" s="99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</row>
    <row r="367" spans="1:100" ht="15.6" customHeight="1" x14ac:dyDescent="0.2">
      <c r="A367" s="99"/>
      <c r="B367" s="99"/>
      <c r="C367" s="99"/>
      <c r="D367" s="99"/>
      <c r="E367" s="99"/>
      <c r="F367" s="99"/>
      <c r="G367" s="99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</row>
    <row r="368" spans="1:100" ht="15.6" customHeight="1" x14ac:dyDescent="0.2">
      <c r="A368" s="99"/>
      <c r="B368" s="99"/>
      <c r="C368" s="99"/>
      <c r="D368" s="99"/>
      <c r="E368" s="99"/>
      <c r="F368" s="99"/>
      <c r="G368" s="99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</row>
    <row r="369" spans="1:100" ht="15.6" customHeight="1" x14ac:dyDescent="0.2">
      <c r="A369" s="99"/>
      <c r="B369" s="99"/>
      <c r="C369" s="99"/>
      <c r="D369" s="99"/>
      <c r="E369" s="99"/>
      <c r="F369" s="99"/>
      <c r="G369" s="99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</row>
    <row r="370" spans="1:100" ht="15.6" customHeight="1" x14ac:dyDescent="0.2">
      <c r="A370" s="99"/>
      <c r="B370" s="99"/>
      <c r="C370" s="99"/>
      <c r="D370" s="99"/>
      <c r="E370" s="99"/>
      <c r="F370" s="99"/>
      <c r="G370" s="99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</row>
    <row r="371" spans="1:100" ht="15.6" customHeight="1" x14ac:dyDescent="0.2">
      <c r="A371" s="99"/>
      <c r="B371" s="99"/>
      <c r="C371" s="99"/>
      <c r="D371" s="99"/>
      <c r="E371" s="99"/>
      <c r="F371" s="99"/>
      <c r="G371" s="99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</row>
    <row r="372" spans="1:100" ht="15.6" customHeight="1" x14ac:dyDescent="0.2">
      <c r="A372" s="99"/>
      <c r="B372" s="99"/>
      <c r="C372" s="99"/>
      <c r="D372" s="99"/>
      <c r="E372" s="99"/>
      <c r="F372" s="99"/>
      <c r="G372" s="99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</row>
    <row r="373" spans="1:100" ht="15.6" customHeight="1" x14ac:dyDescent="0.2">
      <c r="A373" s="99"/>
      <c r="B373" s="99"/>
      <c r="C373" s="99"/>
      <c r="D373" s="99"/>
      <c r="E373" s="99"/>
      <c r="F373" s="99"/>
      <c r="G373" s="99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</row>
    <row r="374" spans="1:100" ht="15.6" customHeight="1" x14ac:dyDescent="0.2">
      <c r="A374" s="99"/>
      <c r="B374" s="99"/>
      <c r="C374" s="99"/>
      <c r="D374" s="99"/>
      <c r="E374" s="99"/>
      <c r="F374" s="99"/>
      <c r="G374" s="99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</row>
    <row r="375" spans="1:100" ht="15.6" customHeight="1" x14ac:dyDescent="0.2">
      <c r="A375" s="99"/>
      <c r="B375" s="99"/>
      <c r="C375" s="99"/>
      <c r="D375" s="99"/>
      <c r="E375" s="99"/>
      <c r="F375" s="99"/>
      <c r="G375" s="99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</row>
    <row r="376" spans="1:100" ht="15.6" customHeight="1" x14ac:dyDescent="0.2">
      <c r="A376" s="99"/>
      <c r="B376" s="99"/>
      <c r="C376" s="99"/>
      <c r="D376" s="99"/>
      <c r="E376" s="99"/>
      <c r="F376" s="99"/>
      <c r="G376" s="99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</row>
    <row r="377" spans="1:100" ht="15.6" customHeight="1" x14ac:dyDescent="0.2">
      <c r="A377" s="99"/>
      <c r="B377" s="99"/>
      <c r="C377" s="99"/>
      <c r="D377" s="99"/>
      <c r="E377" s="99"/>
      <c r="F377" s="99"/>
      <c r="G377" s="99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</row>
    <row r="378" spans="1:100" ht="15.6" customHeight="1" x14ac:dyDescent="0.2">
      <c r="A378" s="99"/>
      <c r="B378" s="99"/>
      <c r="C378" s="99"/>
      <c r="D378" s="99"/>
      <c r="E378" s="99"/>
      <c r="F378" s="99"/>
      <c r="G378" s="99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</row>
    <row r="379" spans="1:100" ht="15.6" customHeight="1" x14ac:dyDescent="0.2">
      <c r="A379" s="99"/>
      <c r="B379" s="99"/>
      <c r="C379" s="99"/>
      <c r="D379" s="99"/>
      <c r="E379" s="99"/>
      <c r="F379" s="99"/>
      <c r="G379" s="99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</row>
    <row r="380" spans="1:100" ht="15.6" customHeight="1" x14ac:dyDescent="0.2">
      <c r="A380" s="99"/>
      <c r="B380" s="99"/>
      <c r="C380" s="99"/>
      <c r="D380" s="99"/>
      <c r="E380" s="99"/>
      <c r="F380" s="99"/>
      <c r="G380" s="99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</row>
    <row r="381" spans="1:100" ht="15.6" customHeight="1" x14ac:dyDescent="0.2">
      <c r="A381" s="99"/>
      <c r="B381" s="99"/>
      <c r="C381" s="99"/>
      <c r="D381" s="99"/>
      <c r="E381" s="99"/>
      <c r="F381" s="99"/>
      <c r="G381" s="99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</row>
    <row r="382" spans="1:100" ht="15.6" customHeight="1" x14ac:dyDescent="0.2">
      <c r="A382" s="99"/>
      <c r="B382" s="99"/>
      <c r="C382" s="99"/>
      <c r="D382" s="99"/>
      <c r="E382" s="99"/>
      <c r="F382" s="99"/>
      <c r="G382" s="99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</row>
    <row r="383" spans="1:100" ht="15.6" customHeight="1" x14ac:dyDescent="0.2">
      <c r="A383" s="99"/>
      <c r="B383" s="99"/>
      <c r="C383" s="99"/>
      <c r="D383" s="99"/>
      <c r="E383" s="99"/>
      <c r="F383" s="99"/>
      <c r="G383" s="99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</row>
    <row r="384" spans="1:100" ht="15.6" customHeight="1" x14ac:dyDescent="0.2">
      <c r="A384" s="99"/>
      <c r="B384" s="99"/>
      <c r="C384" s="99"/>
      <c r="D384" s="99"/>
      <c r="E384" s="99"/>
      <c r="F384" s="99"/>
      <c r="G384" s="99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</row>
    <row r="385" spans="1:100" ht="15.6" customHeight="1" x14ac:dyDescent="0.2">
      <c r="A385" s="99"/>
      <c r="B385" s="99"/>
      <c r="C385" s="99"/>
      <c r="D385" s="99"/>
      <c r="E385" s="99"/>
      <c r="F385" s="99"/>
      <c r="G385" s="99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</row>
    <row r="386" spans="1:100" ht="15.6" customHeight="1" x14ac:dyDescent="0.2">
      <c r="A386" s="99"/>
      <c r="B386" s="99"/>
      <c r="C386" s="99"/>
      <c r="D386" s="99"/>
      <c r="E386" s="99"/>
      <c r="F386" s="99"/>
      <c r="G386" s="99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</row>
    <row r="387" spans="1:100" ht="15.6" customHeight="1" x14ac:dyDescent="0.2">
      <c r="A387" s="99"/>
      <c r="B387" s="99"/>
      <c r="C387" s="99"/>
      <c r="D387" s="99"/>
      <c r="E387" s="99"/>
      <c r="F387" s="99"/>
      <c r="G387" s="99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</row>
    <row r="388" spans="1:100" ht="15.6" customHeight="1" x14ac:dyDescent="0.2">
      <c r="A388" s="99"/>
      <c r="B388" s="99"/>
      <c r="C388" s="99"/>
      <c r="D388" s="99"/>
      <c r="E388" s="99"/>
      <c r="F388" s="99"/>
      <c r="G388" s="99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</row>
    <row r="389" spans="1:100" ht="15.6" customHeight="1" x14ac:dyDescent="0.2">
      <c r="A389" s="99"/>
      <c r="B389" s="99"/>
      <c r="C389" s="99"/>
      <c r="D389" s="99"/>
      <c r="E389" s="99"/>
      <c r="F389" s="99"/>
      <c r="G389" s="99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</row>
    <row r="390" spans="1:100" ht="15.6" customHeight="1" x14ac:dyDescent="0.2">
      <c r="A390" s="99"/>
      <c r="B390" s="99"/>
      <c r="C390" s="99"/>
      <c r="D390" s="99"/>
      <c r="E390" s="99"/>
      <c r="F390" s="99"/>
      <c r="G390" s="99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</row>
    <row r="391" spans="1:100" ht="15.6" customHeight="1" x14ac:dyDescent="0.2">
      <c r="A391" s="99"/>
      <c r="B391" s="99"/>
      <c r="C391" s="99"/>
      <c r="D391" s="99"/>
      <c r="E391" s="99"/>
      <c r="F391" s="99"/>
      <c r="G391" s="99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</row>
    <row r="392" spans="1:100" ht="15.6" customHeight="1" x14ac:dyDescent="0.2">
      <c r="A392" s="99"/>
      <c r="B392" s="99"/>
      <c r="C392" s="99"/>
      <c r="D392" s="99"/>
      <c r="E392" s="99"/>
      <c r="F392" s="99"/>
      <c r="G392" s="99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</row>
    <row r="393" spans="1:100" ht="15.6" customHeight="1" x14ac:dyDescent="0.2">
      <c r="A393" s="99"/>
      <c r="B393" s="99"/>
      <c r="C393" s="99"/>
      <c r="D393" s="99"/>
      <c r="E393" s="99"/>
      <c r="F393" s="99"/>
      <c r="G393" s="99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</row>
    <row r="394" spans="1:100" ht="15.6" customHeight="1" x14ac:dyDescent="0.2">
      <c r="A394" s="99"/>
      <c r="B394" s="99"/>
      <c r="C394" s="99"/>
      <c r="D394" s="99"/>
      <c r="E394" s="99"/>
      <c r="F394" s="99"/>
      <c r="G394" s="99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</row>
    <row r="395" spans="1:100" ht="15.6" customHeight="1" x14ac:dyDescent="0.2">
      <c r="A395" s="99"/>
      <c r="B395" s="99"/>
      <c r="C395" s="99"/>
      <c r="D395" s="99"/>
      <c r="E395" s="99"/>
      <c r="F395" s="99"/>
      <c r="G395" s="99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</row>
    <row r="396" spans="1:100" ht="15.6" customHeight="1" x14ac:dyDescent="0.2">
      <c r="A396" s="99"/>
      <c r="B396" s="99"/>
      <c r="C396" s="99"/>
      <c r="D396" s="99"/>
      <c r="E396" s="99"/>
      <c r="F396" s="99"/>
      <c r="G396" s="99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</row>
    <row r="397" spans="1:100" ht="15.6" customHeight="1" x14ac:dyDescent="0.2">
      <c r="A397" s="99"/>
      <c r="B397" s="99"/>
      <c r="C397" s="99"/>
      <c r="D397" s="99"/>
      <c r="E397" s="99"/>
      <c r="F397" s="99"/>
      <c r="G397" s="99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</row>
    <row r="398" spans="1:100" ht="15.6" customHeight="1" x14ac:dyDescent="0.2">
      <c r="A398" s="99"/>
      <c r="B398" s="99"/>
      <c r="C398" s="99"/>
      <c r="D398" s="99"/>
      <c r="E398" s="99"/>
      <c r="F398" s="99"/>
      <c r="G398" s="99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</row>
    <row r="399" spans="1:100" ht="15.6" customHeight="1" x14ac:dyDescent="0.2">
      <c r="A399" s="99"/>
      <c r="B399" s="99"/>
      <c r="C399" s="99"/>
      <c r="D399" s="99"/>
      <c r="E399" s="99"/>
      <c r="F399" s="99"/>
      <c r="G399" s="99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</row>
    <row r="400" spans="1:100" ht="15.6" customHeight="1" x14ac:dyDescent="0.2">
      <c r="A400" s="99"/>
      <c r="B400" s="99"/>
      <c r="C400" s="99"/>
      <c r="D400" s="99"/>
      <c r="E400" s="99"/>
      <c r="F400" s="99"/>
      <c r="G400" s="99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</row>
    <row r="401" spans="1:100" ht="15.6" customHeight="1" x14ac:dyDescent="0.2">
      <c r="A401" s="99"/>
      <c r="B401" s="99"/>
      <c r="C401" s="99"/>
      <c r="D401" s="99"/>
      <c r="E401" s="99"/>
      <c r="F401" s="99"/>
      <c r="G401" s="99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</row>
    <row r="402" spans="1:100" ht="15.6" customHeight="1" x14ac:dyDescent="0.2">
      <c r="A402" s="99"/>
      <c r="B402" s="99"/>
      <c r="C402" s="99"/>
      <c r="D402" s="99"/>
      <c r="E402" s="99"/>
      <c r="F402" s="99"/>
      <c r="G402" s="99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</row>
    <row r="403" spans="1:100" ht="15.6" customHeight="1" x14ac:dyDescent="0.2">
      <c r="A403" s="99"/>
      <c r="B403" s="99"/>
      <c r="C403" s="99"/>
      <c r="D403" s="99"/>
      <c r="E403" s="99"/>
      <c r="F403" s="99"/>
      <c r="G403" s="99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</row>
    <row r="404" spans="1:100" ht="15.6" customHeight="1" x14ac:dyDescent="0.2">
      <c r="A404" s="99"/>
      <c r="B404" s="99"/>
      <c r="C404" s="99"/>
      <c r="D404" s="99"/>
      <c r="E404" s="99"/>
      <c r="F404" s="99"/>
      <c r="G404" s="99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</row>
    <row r="405" spans="1:100" ht="15.6" customHeight="1" x14ac:dyDescent="0.2">
      <c r="A405" s="99"/>
      <c r="B405" s="99"/>
      <c r="C405" s="99"/>
      <c r="D405" s="99"/>
      <c r="E405" s="99"/>
      <c r="F405" s="99"/>
      <c r="G405" s="99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</row>
    <row r="406" spans="1:100" ht="15.6" customHeight="1" x14ac:dyDescent="0.2">
      <c r="A406" s="99"/>
      <c r="B406" s="99"/>
      <c r="C406" s="99"/>
      <c r="D406" s="99"/>
      <c r="E406" s="99"/>
      <c r="F406" s="99"/>
      <c r="G406" s="99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</row>
    <row r="407" spans="1:100" ht="15.6" customHeight="1" x14ac:dyDescent="0.2">
      <c r="A407" s="99"/>
      <c r="B407" s="99"/>
      <c r="C407" s="99"/>
      <c r="D407" s="99"/>
      <c r="E407" s="99"/>
      <c r="F407" s="99"/>
      <c r="G407" s="99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</row>
    <row r="408" spans="1:100" ht="15.6" customHeight="1" x14ac:dyDescent="0.2">
      <c r="A408" s="99"/>
      <c r="B408" s="99"/>
      <c r="C408" s="99"/>
      <c r="D408" s="99"/>
      <c r="E408" s="99"/>
      <c r="F408" s="99"/>
      <c r="G408" s="99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</row>
    <row r="409" spans="1:100" ht="15.6" customHeight="1" x14ac:dyDescent="0.2">
      <c r="A409" s="99"/>
      <c r="B409" s="99"/>
      <c r="C409" s="99"/>
      <c r="D409" s="99"/>
      <c r="E409" s="99"/>
      <c r="F409" s="99"/>
      <c r="G409" s="99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</row>
    <row r="410" spans="1:100" ht="15.6" customHeight="1" x14ac:dyDescent="0.2">
      <c r="A410" s="99"/>
      <c r="B410" s="99"/>
      <c r="C410" s="99"/>
      <c r="D410" s="99"/>
      <c r="E410" s="99"/>
      <c r="F410" s="99"/>
      <c r="G410" s="99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</row>
    <row r="411" spans="1:100" ht="15.6" customHeight="1" x14ac:dyDescent="0.2">
      <c r="A411" s="99"/>
      <c r="B411" s="99"/>
      <c r="C411" s="99"/>
      <c r="D411" s="99"/>
      <c r="E411" s="99"/>
      <c r="F411" s="99"/>
      <c r="G411" s="99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</row>
    <row r="412" spans="1:100" ht="15.6" customHeight="1" x14ac:dyDescent="0.2">
      <c r="A412" s="99"/>
      <c r="B412" s="99"/>
      <c r="C412" s="99"/>
      <c r="D412" s="99"/>
      <c r="E412" s="99"/>
      <c r="F412" s="99"/>
      <c r="G412" s="99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</row>
    <row r="413" spans="1:100" ht="15.6" customHeight="1" x14ac:dyDescent="0.2">
      <c r="A413" s="99"/>
      <c r="B413" s="99"/>
      <c r="C413" s="99"/>
      <c r="D413" s="99"/>
      <c r="E413" s="99"/>
      <c r="F413" s="99"/>
      <c r="G413" s="99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</row>
    <row r="414" spans="1:100" ht="15.6" customHeight="1" x14ac:dyDescent="0.2">
      <c r="A414" s="99"/>
      <c r="B414" s="99"/>
      <c r="C414" s="99"/>
      <c r="D414" s="99"/>
      <c r="E414" s="99"/>
      <c r="F414" s="99"/>
      <c r="G414" s="99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</row>
    <row r="415" spans="1:100" ht="15.6" customHeight="1" x14ac:dyDescent="0.2">
      <c r="A415" s="99"/>
      <c r="B415" s="99"/>
      <c r="C415" s="99"/>
      <c r="D415" s="99"/>
      <c r="E415" s="99"/>
      <c r="F415" s="99"/>
      <c r="G415" s="99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</row>
    <row r="416" spans="1:100" ht="15.6" customHeight="1" x14ac:dyDescent="0.2">
      <c r="A416" s="99"/>
      <c r="B416" s="99"/>
      <c r="C416" s="99"/>
      <c r="D416" s="99"/>
      <c r="E416" s="99"/>
      <c r="F416" s="99"/>
      <c r="G416" s="99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</row>
    <row r="417" spans="1:100" ht="15.6" customHeight="1" x14ac:dyDescent="0.2">
      <c r="A417" s="99"/>
      <c r="B417" s="99"/>
      <c r="C417" s="99"/>
      <c r="D417" s="99"/>
      <c r="E417" s="99"/>
      <c r="F417" s="99"/>
      <c r="G417" s="99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</row>
    <row r="418" spans="1:100" ht="15.6" customHeight="1" x14ac:dyDescent="0.2">
      <c r="A418" s="99"/>
      <c r="B418" s="99"/>
      <c r="C418" s="99"/>
      <c r="D418" s="99"/>
      <c r="E418" s="99"/>
      <c r="F418" s="99"/>
      <c r="G418" s="99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</row>
    <row r="419" spans="1:100" ht="15.6" customHeight="1" x14ac:dyDescent="0.2">
      <c r="A419" s="99"/>
      <c r="B419" s="99"/>
      <c r="C419" s="99"/>
      <c r="D419" s="99"/>
      <c r="E419" s="99"/>
      <c r="F419" s="99"/>
      <c r="G419" s="99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</row>
    <row r="420" spans="1:100" ht="15.6" customHeight="1" x14ac:dyDescent="0.2">
      <c r="A420" s="99"/>
      <c r="B420" s="99"/>
      <c r="C420" s="99"/>
      <c r="D420" s="99"/>
      <c r="E420" s="99"/>
      <c r="F420" s="99"/>
      <c r="G420" s="99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</row>
    <row r="421" spans="1:100" ht="15.6" customHeight="1" x14ac:dyDescent="0.2">
      <c r="A421" s="99"/>
      <c r="B421" s="99"/>
      <c r="C421" s="99"/>
      <c r="D421" s="99"/>
      <c r="E421" s="99"/>
      <c r="F421" s="99"/>
      <c r="G421" s="99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</row>
    <row r="422" spans="1:100" ht="15.6" customHeight="1" x14ac:dyDescent="0.2">
      <c r="A422" s="99"/>
      <c r="B422" s="99"/>
      <c r="C422" s="99"/>
      <c r="D422" s="99"/>
      <c r="E422" s="99"/>
      <c r="F422" s="99"/>
      <c r="G422" s="99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</row>
    <row r="423" spans="1:100" ht="15.6" customHeight="1" x14ac:dyDescent="0.2">
      <c r="A423" s="99"/>
      <c r="B423" s="99"/>
      <c r="C423" s="99"/>
      <c r="D423" s="99"/>
      <c r="E423" s="99"/>
      <c r="F423" s="99"/>
      <c r="G423" s="99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</row>
    <row r="424" spans="1:100" ht="15.6" customHeight="1" x14ac:dyDescent="0.2">
      <c r="A424" s="99"/>
      <c r="B424" s="99"/>
      <c r="C424" s="99"/>
      <c r="D424" s="99"/>
      <c r="E424" s="99"/>
      <c r="F424" s="99"/>
      <c r="G424" s="99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</row>
    <row r="425" spans="1:100" ht="15.6" customHeight="1" x14ac:dyDescent="0.2">
      <c r="A425" s="99"/>
      <c r="B425" s="99"/>
      <c r="C425" s="99"/>
      <c r="D425" s="99"/>
      <c r="E425" s="99"/>
      <c r="F425" s="99"/>
      <c r="G425" s="99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</row>
    <row r="426" spans="1:100" ht="15.6" customHeight="1" x14ac:dyDescent="0.2">
      <c r="A426" s="99"/>
      <c r="B426" s="99"/>
      <c r="C426" s="99"/>
      <c r="D426" s="99"/>
      <c r="E426" s="99"/>
      <c r="F426" s="99"/>
      <c r="G426" s="99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</row>
    <row r="427" spans="1:100" ht="15.6" customHeight="1" x14ac:dyDescent="0.2">
      <c r="A427" s="99"/>
      <c r="B427" s="99"/>
      <c r="C427" s="99"/>
      <c r="D427" s="99"/>
      <c r="E427" s="99"/>
      <c r="F427" s="99"/>
      <c r="G427" s="99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</row>
    <row r="428" spans="1:100" ht="15.6" customHeight="1" x14ac:dyDescent="0.2">
      <c r="A428" s="99"/>
      <c r="B428" s="99"/>
      <c r="C428" s="99"/>
      <c r="D428" s="99"/>
      <c r="E428" s="99"/>
      <c r="F428" s="99"/>
      <c r="G428" s="99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</row>
    <row r="429" spans="1:100" ht="15.6" customHeight="1" x14ac:dyDescent="0.2">
      <c r="A429" s="99"/>
      <c r="B429" s="99"/>
      <c r="C429" s="99"/>
      <c r="D429" s="99"/>
      <c r="E429" s="99"/>
      <c r="F429" s="99"/>
      <c r="G429" s="99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</row>
    <row r="430" spans="1:100" ht="15.6" customHeight="1" x14ac:dyDescent="0.2">
      <c r="A430" s="99"/>
      <c r="B430" s="99"/>
      <c r="C430" s="99"/>
      <c r="D430" s="99"/>
      <c r="E430" s="99"/>
      <c r="F430" s="99"/>
      <c r="G430" s="99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</row>
    <row r="431" spans="1:100" ht="15.6" customHeight="1" x14ac:dyDescent="0.2">
      <c r="A431" s="99"/>
      <c r="B431" s="99"/>
      <c r="C431" s="99"/>
      <c r="D431" s="99"/>
      <c r="E431" s="99"/>
      <c r="F431" s="99"/>
      <c r="G431" s="99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</row>
    <row r="432" spans="1:100" ht="15.6" customHeight="1" x14ac:dyDescent="0.2">
      <c r="A432" s="99"/>
      <c r="B432" s="99"/>
      <c r="C432" s="99"/>
      <c r="D432" s="99"/>
      <c r="E432" s="99"/>
      <c r="F432" s="99"/>
      <c r="G432" s="99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</row>
    <row r="433" spans="1:100" ht="15.6" customHeight="1" x14ac:dyDescent="0.2">
      <c r="A433" s="99"/>
      <c r="B433" s="99"/>
      <c r="C433" s="99"/>
      <c r="D433" s="99"/>
      <c r="E433" s="99"/>
      <c r="F433" s="99"/>
      <c r="G433" s="99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</row>
    <row r="434" spans="1:100" ht="15.6" customHeight="1" x14ac:dyDescent="0.2">
      <c r="A434" s="99"/>
      <c r="B434" s="99"/>
      <c r="C434" s="99"/>
      <c r="D434" s="99"/>
      <c r="E434" s="99"/>
      <c r="F434" s="99"/>
      <c r="G434" s="99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</row>
    <row r="435" spans="1:100" ht="15.6" customHeight="1" x14ac:dyDescent="0.2">
      <c r="A435" s="99"/>
      <c r="B435" s="99"/>
      <c r="C435" s="99"/>
      <c r="D435" s="99"/>
      <c r="E435" s="99"/>
      <c r="F435" s="99"/>
      <c r="G435" s="99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</row>
    <row r="436" spans="1:100" ht="15.6" customHeight="1" x14ac:dyDescent="0.2">
      <c r="A436" s="99"/>
      <c r="B436" s="99"/>
      <c r="C436" s="99"/>
      <c r="D436" s="99"/>
      <c r="E436" s="99"/>
      <c r="F436" s="99"/>
      <c r="G436" s="99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</row>
    <row r="437" spans="1:100" ht="15.6" customHeight="1" x14ac:dyDescent="0.2">
      <c r="A437" s="99"/>
      <c r="B437" s="99"/>
      <c r="C437" s="99"/>
      <c r="D437" s="99"/>
      <c r="E437" s="99"/>
      <c r="F437" s="99"/>
      <c r="G437" s="99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</row>
    <row r="438" spans="1:100" ht="15.6" customHeight="1" x14ac:dyDescent="0.2">
      <c r="A438" s="99"/>
      <c r="B438" s="99"/>
      <c r="C438" s="99"/>
      <c r="D438" s="99"/>
      <c r="E438" s="99"/>
      <c r="F438" s="99"/>
      <c r="G438" s="99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</row>
    <row r="439" spans="1:100" ht="15.6" customHeight="1" x14ac:dyDescent="0.2">
      <c r="A439" s="99"/>
      <c r="B439" s="99"/>
      <c r="C439" s="99"/>
      <c r="D439" s="99"/>
      <c r="E439" s="99"/>
      <c r="F439" s="99"/>
      <c r="G439" s="99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</row>
    <row r="440" spans="1:100" ht="15.6" customHeight="1" x14ac:dyDescent="0.2">
      <c r="A440" s="99"/>
      <c r="B440" s="99"/>
      <c r="C440" s="99"/>
      <c r="D440" s="99"/>
      <c r="E440" s="99"/>
      <c r="F440" s="99"/>
      <c r="G440" s="99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</row>
    <row r="441" spans="1:100" ht="15.6" customHeight="1" x14ac:dyDescent="0.2">
      <c r="A441" s="99"/>
      <c r="B441" s="99"/>
      <c r="C441" s="99"/>
      <c r="D441" s="99"/>
      <c r="E441" s="99"/>
      <c r="F441" s="99"/>
      <c r="G441" s="99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</row>
    <row r="442" spans="1:100" ht="15.6" customHeight="1" x14ac:dyDescent="0.2">
      <c r="A442" s="99"/>
      <c r="B442" s="99"/>
      <c r="C442" s="99"/>
      <c r="D442" s="99"/>
      <c r="E442" s="99"/>
      <c r="F442" s="99"/>
      <c r="G442" s="99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</row>
    <row r="443" spans="1:100" ht="15.6" customHeight="1" x14ac:dyDescent="0.2">
      <c r="A443" s="99"/>
      <c r="B443" s="99"/>
      <c r="C443" s="99"/>
      <c r="D443" s="99"/>
      <c r="E443" s="99"/>
      <c r="F443" s="99"/>
      <c r="G443" s="99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</row>
    <row r="444" spans="1:100" ht="15.6" customHeight="1" x14ac:dyDescent="0.2">
      <c r="A444" s="99"/>
      <c r="B444" s="99"/>
      <c r="C444" s="99"/>
      <c r="D444" s="99"/>
      <c r="E444" s="99"/>
      <c r="F444" s="99"/>
      <c r="G444" s="99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</row>
    <row r="445" spans="1:100" ht="15.6" customHeight="1" x14ac:dyDescent="0.2">
      <c r="A445" s="99"/>
      <c r="B445" s="99"/>
      <c r="C445" s="99"/>
      <c r="D445" s="99"/>
      <c r="E445" s="99"/>
      <c r="F445" s="99"/>
      <c r="G445" s="99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</row>
    <row r="446" spans="1:100" ht="15.6" customHeight="1" x14ac:dyDescent="0.2">
      <c r="A446" s="99"/>
      <c r="B446" s="99"/>
      <c r="C446" s="99"/>
      <c r="D446" s="99"/>
      <c r="E446" s="99"/>
      <c r="F446" s="99"/>
      <c r="G446" s="99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</row>
    <row r="447" spans="1:100" ht="15.6" customHeight="1" x14ac:dyDescent="0.2">
      <c r="A447" s="99"/>
      <c r="B447" s="99"/>
      <c r="C447" s="99"/>
      <c r="D447" s="99"/>
      <c r="E447" s="99"/>
      <c r="F447" s="99"/>
      <c r="G447" s="99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</row>
    <row r="448" spans="1:100" ht="15.6" customHeight="1" x14ac:dyDescent="0.2">
      <c r="A448" s="99"/>
      <c r="B448" s="99"/>
      <c r="C448" s="99"/>
      <c r="D448" s="99"/>
      <c r="E448" s="99"/>
      <c r="F448" s="99"/>
      <c r="G448" s="99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</row>
    <row r="449" spans="1:100" ht="15.6" customHeight="1" x14ac:dyDescent="0.2">
      <c r="A449" s="99"/>
      <c r="B449" s="99"/>
      <c r="C449" s="99"/>
      <c r="D449" s="99"/>
      <c r="E449" s="99"/>
      <c r="F449" s="99"/>
      <c r="G449" s="99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</row>
    <row r="450" spans="1:100" ht="15.6" customHeight="1" x14ac:dyDescent="0.2">
      <c r="A450" s="99"/>
      <c r="B450" s="99"/>
      <c r="C450" s="99"/>
      <c r="D450" s="99"/>
      <c r="E450" s="99"/>
      <c r="F450" s="99"/>
      <c r="G450" s="99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</row>
    <row r="451" spans="1:100" ht="15.6" customHeight="1" x14ac:dyDescent="0.2">
      <c r="A451" s="99"/>
      <c r="B451" s="99"/>
      <c r="C451" s="99"/>
      <c r="D451" s="99"/>
      <c r="E451" s="99"/>
      <c r="F451" s="99"/>
      <c r="G451" s="99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</row>
    <row r="452" spans="1:100" ht="15.6" customHeight="1" x14ac:dyDescent="0.2">
      <c r="A452" s="99"/>
      <c r="B452" s="99"/>
      <c r="C452" s="99"/>
      <c r="D452" s="99"/>
      <c r="E452" s="99"/>
      <c r="F452" s="99"/>
      <c r="G452" s="99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</row>
    <row r="453" spans="1:100" ht="15.6" customHeight="1" x14ac:dyDescent="0.2">
      <c r="A453" s="99"/>
      <c r="B453" s="99"/>
      <c r="C453" s="99"/>
      <c r="D453" s="99"/>
      <c r="E453" s="99"/>
      <c r="F453" s="99"/>
      <c r="G453" s="99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</row>
    <row r="454" spans="1:100" ht="15.6" customHeight="1" x14ac:dyDescent="0.2">
      <c r="A454" s="99"/>
      <c r="B454" s="99"/>
      <c r="C454" s="99"/>
      <c r="D454" s="99"/>
      <c r="E454" s="99"/>
      <c r="F454" s="99"/>
      <c r="G454" s="99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</row>
    <row r="455" spans="1:100" ht="15.6" customHeight="1" x14ac:dyDescent="0.2">
      <c r="A455" s="99"/>
      <c r="B455" s="99"/>
      <c r="C455" s="99"/>
      <c r="D455" s="99"/>
      <c r="E455" s="99"/>
      <c r="F455" s="99"/>
      <c r="G455" s="99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</row>
    <row r="456" spans="1:100" ht="15.6" customHeight="1" x14ac:dyDescent="0.2">
      <c r="A456" s="99"/>
      <c r="B456" s="99"/>
      <c r="C456" s="99"/>
      <c r="D456" s="99"/>
      <c r="E456" s="99"/>
      <c r="F456" s="99"/>
      <c r="G456" s="99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</row>
    <row r="457" spans="1:100" ht="15.6" customHeight="1" x14ac:dyDescent="0.2">
      <c r="A457" s="99"/>
      <c r="B457" s="99"/>
      <c r="C457" s="99"/>
      <c r="D457" s="99"/>
      <c r="E457" s="99"/>
      <c r="F457" s="99"/>
      <c r="G457" s="99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</row>
    <row r="458" spans="1:100" ht="15.6" customHeight="1" x14ac:dyDescent="0.2">
      <c r="A458" s="99"/>
      <c r="B458" s="99"/>
      <c r="C458" s="99"/>
      <c r="D458" s="99"/>
      <c r="E458" s="99"/>
      <c r="F458" s="99"/>
      <c r="G458" s="99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</row>
    <row r="459" spans="1:100" ht="15.6" customHeight="1" x14ac:dyDescent="0.2">
      <c r="A459" s="99"/>
      <c r="B459" s="99"/>
      <c r="C459" s="99"/>
      <c r="D459" s="99"/>
      <c r="E459" s="99"/>
      <c r="F459" s="99"/>
      <c r="G459" s="99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</row>
    <row r="460" spans="1:100" ht="15.6" customHeight="1" x14ac:dyDescent="0.2">
      <c r="A460" s="99"/>
      <c r="B460" s="99"/>
      <c r="C460" s="99"/>
      <c r="D460" s="99"/>
      <c r="E460" s="99"/>
      <c r="F460" s="99"/>
      <c r="G460" s="99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</row>
    <row r="461" spans="1:100" ht="15.6" customHeight="1" x14ac:dyDescent="0.2">
      <c r="A461" s="99"/>
      <c r="B461" s="99"/>
      <c r="C461" s="99"/>
      <c r="D461" s="99"/>
      <c r="E461" s="99"/>
      <c r="F461" s="99"/>
      <c r="G461" s="99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</row>
    <row r="462" spans="1:100" ht="15.6" customHeight="1" x14ac:dyDescent="0.2">
      <c r="A462" s="99"/>
      <c r="B462" s="99"/>
      <c r="C462" s="99"/>
      <c r="D462" s="99"/>
      <c r="E462" s="99"/>
      <c r="F462" s="99"/>
      <c r="G462" s="99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</row>
    <row r="463" spans="1:100" ht="15.6" customHeight="1" x14ac:dyDescent="0.2">
      <c r="A463" s="99"/>
      <c r="B463" s="99"/>
      <c r="C463" s="99"/>
      <c r="D463" s="99"/>
      <c r="E463" s="99"/>
      <c r="F463" s="99"/>
      <c r="G463" s="99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</row>
    <row r="464" spans="1:100" ht="15.6" customHeight="1" x14ac:dyDescent="0.2">
      <c r="A464" s="99"/>
      <c r="B464" s="99"/>
      <c r="C464" s="99"/>
      <c r="D464" s="99"/>
      <c r="E464" s="99"/>
      <c r="F464" s="99"/>
      <c r="G464" s="99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</row>
    <row r="465" spans="1:100" ht="15.6" customHeight="1" x14ac:dyDescent="0.2">
      <c r="A465" s="99"/>
      <c r="B465" s="99"/>
      <c r="C465" s="99"/>
      <c r="D465" s="99"/>
      <c r="E465" s="99"/>
      <c r="F465" s="99"/>
      <c r="G465" s="99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</row>
    <row r="466" spans="1:100" ht="15.6" customHeight="1" x14ac:dyDescent="0.2">
      <c r="A466" s="99"/>
      <c r="B466" s="99"/>
      <c r="C466" s="99"/>
      <c r="D466" s="99"/>
      <c r="E466" s="99"/>
      <c r="F466" s="99"/>
      <c r="G466" s="99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</row>
    <row r="467" spans="1:100" ht="15.6" customHeight="1" x14ac:dyDescent="0.2">
      <c r="A467" s="99"/>
      <c r="B467" s="99"/>
      <c r="C467" s="99"/>
      <c r="D467" s="99"/>
      <c r="E467" s="99"/>
      <c r="F467" s="99"/>
      <c r="G467" s="99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</row>
    <row r="468" spans="1:100" ht="15.6" customHeight="1" x14ac:dyDescent="0.2">
      <c r="A468" s="99"/>
      <c r="B468" s="99"/>
      <c r="C468" s="99"/>
      <c r="D468" s="99"/>
      <c r="E468" s="99"/>
      <c r="F468" s="99"/>
      <c r="G468" s="99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</row>
    <row r="469" spans="1:100" ht="15.6" customHeight="1" x14ac:dyDescent="0.2">
      <c r="A469" s="99"/>
      <c r="B469" s="99"/>
      <c r="C469" s="99"/>
      <c r="D469" s="99"/>
      <c r="E469" s="99"/>
      <c r="F469" s="99"/>
      <c r="G469" s="99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</row>
    <row r="470" spans="1:100" ht="15.6" customHeight="1" x14ac:dyDescent="0.2">
      <c r="A470" s="99"/>
      <c r="B470" s="99"/>
      <c r="C470" s="99"/>
      <c r="D470" s="99"/>
      <c r="E470" s="99"/>
      <c r="F470" s="99"/>
      <c r="G470" s="99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</row>
    <row r="471" spans="1:100" ht="15.6" customHeight="1" x14ac:dyDescent="0.2">
      <c r="A471" s="99"/>
      <c r="B471" s="99"/>
      <c r="C471" s="99"/>
      <c r="D471" s="99"/>
      <c r="E471" s="99"/>
      <c r="F471" s="99"/>
      <c r="G471" s="99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</row>
    <row r="472" spans="1:100" ht="15.6" customHeight="1" x14ac:dyDescent="0.2">
      <c r="A472" s="99"/>
      <c r="B472" s="99"/>
      <c r="C472" s="99"/>
      <c r="D472" s="99"/>
      <c r="E472" s="99"/>
      <c r="F472" s="99"/>
      <c r="G472" s="99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</row>
    <row r="473" spans="1:100" ht="15.6" customHeight="1" x14ac:dyDescent="0.2">
      <c r="A473" s="99"/>
      <c r="B473" s="99"/>
      <c r="C473" s="99"/>
      <c r="D473" s="99"/>
      <c r="E473" s="99"/>
      <c r="F473" s="99"/>
      <c r="G473" s="99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</row>
    <row r="474" spans="1:100" ht="15.6" customHeight="1" x14ac:dyDescent="0.2">
      <c r="A474" s="99"/>
      <c r="B474" s="99"/>
      <c r="C474" s="99"/>
      <c r="D474" s="99"/>
      <c r="E474" s="99"/>
      <c r="F474" s="99"/>
      <c r="G474" s="99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</row>
    <row r="475" spans="1:100" ht="15.6" customHeight="1" x14ac:dyDescent="0.2">
      <c r="A475" s="99"/>
      <c r="B475" s="99"/>
      <c r="C475" s="99"/>
      <c r="D475" s="99"/>
      <c r="E475" s="99"/>
      <c r="F475" s="99"/>
      <c r="G475" s="99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</row>
    <row r="476" spans="1:100" ht="15.6" customHeight="1" x14ac:dyDescent="0.2">
      <c r="A476" s="99"/>
      <c r="B476" s="99"/>
      <c r="C476" s="99"/>
      <c r="D476" s="99"/>
      <c r="E476" s="99"/>
      <c r="F476" s="99"/>
      <c r="G476" s="99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</row>
    <row r="477" spans="1:100" ht="15.6" customHeight="1" x14ac:dyDescent="0.2">
      <c r="A477" s="99"/>
      <c r="B477" s="99"/>
      <c r="C477" s="99"/>
      <c r="D477" s="99"/>
      <c r="E477" s="99"/>
      <c r="F477" s="99"/>
      <c r="G477" s="99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</row>
    <row r="478" spans="1:100" ht="15.6" customHeight="1" x14ac:dyDescent="0.2">
      <c r="A478" s="99"/>
      <c r="B478" s="99"/>
      <c r="C478" s="99"/>
      <c r="D478" s="99"/>
      <c r="E478" s="99"/>
      <c r="F478" s="99"/>
      <c r="G478" s="99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</row>
    <row r="479" spans="1:100" ht="15.6" customHeight="1" x14ac:dyDescent="0.2">
      <c r="A479" s="99"/>
      <c r="B479" s="99"/>
      <c r="C479" s="99"/>
      <c r="D479" s="99"/>
      <c r="E479" s="99"/>
      <c r="F479" s="99"/>
      <c r="G479" s="99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</row>
    <row r="480" spans="1:100" ht="15.6" customHeight="1" x14ac:dyDescent="0.2">
      <c r="A480" s="99"/>
      <c r="B480" s="99"/>
      <c r="C480" s="99"/>
      <c r="D480" s="99"/>
      <c r="E480" s="99"/>
      <c r="F480" s="99"/>
      <c r="G480" s="99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</row>
    <row r="481" spans="1:100" ht="15.6" customHeight="1" x14ac:dyDescent="0.2">
      <c r="A481" s="99"/>
      <c r="B481" s="99"/>
      <c r="C481" s="99"/>
      <c r="D481" s="99"/>
      <c r="E481" s="99"/>
      <c r="F481" s="99"/>
      <c r="G481" s="99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</row>
    <row r="482" spans="1:100" ht="15.6" customHeight="1" x14ac:dyDescent="0.2">
      <c r="A482" s="99"/>
      <c r="B482" s="99"/>
      <c r="C482" s="99"/>
      <c r="D482" s="99"/>
      <c r="E482" s="99"/>
      <c r="F482" s="99"/>
      <c r="G482" s="99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</row>
    <row r="483" spans="1:100" ht="15.6" customHeight="1" x14ac:dyDescent="0.2">
      <c r="A483" s="99"/>
      <c r="B483" s="99"/>
      <c r="C483" s="99"/>
      <c r="D483" s="99"/>
      <c r="E483" s="99"/>
      <c r="F483" s="99"/>
      <c r="G483" s="99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</row>
    <row r="484" spans="1:100" ht="15.6" customHeight="1" x14ac:dyDescent="0.2">
      <c r="A484" s="99"/>
      <c r="B484" s="99"/>
      <c r="C484" s="99"/>
      <c r="D484" s="99"/>
      <c r="E484" s="99"/>
      <c r="F484" s="99"/>
      <c r="G484" s="99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</row>
    <row r="485" spans="1:100" ht="15.6" customHeight="1" x14ac:dyDescent="0.2">
      <c r="A485" s="99"/>
      <c r="B485" s="99"/>
      <c r="C485" s="99"/>
      <c r="D485" s="99"/>
      <c r="E485" s="99"/>
      <c r="F485" s="99"/>
      <c r="G485" s="99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</row>
    <row r="486" spans="1:100" ht="15.6" customHeight="1" x14ac:dyDescent="0.2">
      <c r="A486" s="99"/>
      <c r="B486" s="99"/>
      <c r="C486" s="99"/>
      <c r="D486" s="99"/>
      <c r="E486" s="99"/>
      <c r="F486" s="99"/>
      <c r="G486" s="99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</row>
    <row r="487" spans="1:100" ht="15.6" customHeight="1" x14ac:dyDescent="0.2">
      <c r="A487" s="99"/>
      <c r="B487" s="99"/>
      <c r="C487" s="99"/>
      <c r="D487" s="99"/>
      <c r="E487" s="99"/>
      <c r="F487" s="99"/>
      <c r="G487" s="99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</row>
    <row r="488" spans="1:100" ht="15.6" customHeight="1" x14ac:dyDescent="0.2">
      <c r="A488" s="99"/>
      <c r="B488" s="99"/>
      <c r="C488" s="99"/>
      <c r="D488" s="99"/>
      <c r="E488" s="99"/>
      <c r="F488" s="99"/>
      <c r="G488" s="99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</row>
    <row r="489" spans="1:100" ht="15.6" customHeight="1" x14ac:dyDescent="0.2">
      <c r="A489" s="99"/>
      <c r="B489" s="99"/>
      <c r="C489" s="99"/>
      <c r="D489" s="99"/>
      <c r="E489" s="99"/>
      <c r="F489" s="99"/>
      <c r="G489" s="99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</row>
    <row r="490" spans="1:100" ht="15.6" customHeight="1" x14ac:dyDescent="0.2">
      <c r="A490" s="99"/>
      <c r="B490" s="99"/>
      <c r="C490" s="99"/>
      <c r="D490" s="99"/>
      <c r="E490" s="99"/>
      <c r="F490" s="99"/>
      <c r="G490" s="99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</row>
    <row r="491" spans="1:100" ht="15.6" customHeight="1" x14ac:dyDescent="0.2">
      <c r="A491" s="99"/>
      <c r="B491" s="99"/>
      <c r="C491" s="99"/>
      <c r="D491" s="99"/>
      <c r="E491" s="99"/>
      <c r="F491" s="99"/>
      <c r="G491" s="99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</row>
    <row r="492" spans="1:100" ht="15.6" customHeight="1" x14ac:dyDescent="0.2">
      <c r="A492" s="99"/>
      <c r="B492" s="99"/>
      <c r="C492" s="99"/>
      <c r="D492" s="99"/>
      <c r="E492" s="99"/>
      <c r="F492" s="99"/>
      <c r="G492" s="99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</row>
    <row r="493" spans="1:100" ht="15.6" customHeight="1" x14ac:dyDescent="0.2">
      <c r="A493" s="99"/>
      <c r="B493" s="99"/>
      <c r="C493" s="99"/>
      <c r="D493" s="99"/>
      <c r="E493" s="99"/>
      <c r="F493" s="99"/>
      <c r="G493" s="99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</row>
    <row r="494" spans="1:100" ht="15.6" customHeight="1" x14ac:dyDescent="0.2">
      <c r="A494" s="99"/>
      <c r="B494" s="99"/>
      <c r="C494" s="99"/>
      <c r="D494" s="99"/>
      <c r="E494" s="99"/>
      <c r="F494" s="99"/>
      <c r="G494" s="99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</row>
    <row r="495" spans="1:100" ht="15.6" customHeight="1" x14ac:dyDescent="0.2">
      <c r="A495" s="99"/>
      <c r="B495" s="99"/>
      <c r="C495" s="99"/>
      <c r="D495" s="99"/>
      <c r="E495" s="99"/>
      <c r="F495" s="99"/>
      <c r="G495" s="99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</row>
    <row r="496" spans="1:100" ht="15.6" customHeight="1" x14ac:dyDescent="0.2">
      <c r="A496" s="99"/>
      <c r="B496" s="99"/>
      <c r="C496" s="99"/>
      <c r="D496" s="99"/>
      <c r="E496" s="99"/>
      <c r="F496" s="99"/>
      <c r="G496" s="99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</row>
    <row r="497" spans="1:100" ht="15.6" customHeight="1" x14ac:dyDescent="0.2">
      <c r="A497" s="99"/>
      <c r="B497" s="99"/>
      <c r="C497" s="99"/>
      <c r="D497" s="99"/>
      <c r="E497" s="99"/>
      <c r="F497" s="99"/>
      <c r="G497" s="99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</row>
    <row r="498" spans="1:100" ht="15.6" customHeight="1" x14ac:dyDescent="0.2">
      <c r="A498" s="99"/>
      <c r="B498" s="99"/>
      <c r="C498" s="99"/>
      <c r="D498" s="99"/>
      <c r="E498" s="99"/>
      <c r="F498" s="99"/>
      <c r="G498" s="99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</row>
    <row r="499" spans="1:100" ht="15.6" customHeight="1" x14ac:dyDescent="0.2">
      <c r="A499" s="99"/>
      <c r="B499" s="99"/>
      <c r="C499" s="99"/>
      <c r="D499" s="99"/>
      <c r="E499" s="99"/>
      <c r="F499" s="99"/>
      <c r="G499" s="99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</row>
    <row r="500" spans="1:100" ht="15.6" customHeight="1" x14ac:dyDescent="0.2">
      <c r="A500" s="99"/>
      <c r="B500" s="99"/>
      <c r="C500" s="99"/>
      <c r="D500" s="99"/>
      <c r="E500" s="99"/>
      <c r="F500" s="99"/>
      <c r="G500" s="99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</row>
    <row r="501" spans="1:100" ht="15.6" customHeight="1" x14ac:dyDescent="0.2">
      <c r="A501" s="99"/>
      <c r="B501" s="99"/>
      <c r="C501" s="99"/>
      <c r="D501" s="99"/>
      <c r="E501" s="99"/>
      <c r="F501" s="99"/>
      <c r="G501" s="99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</row>
    <row r="502" spans="1:100" ht="15.6" customHeight="1" x14ac:dyDescent="0.2">
      <c r="A502" s="99"/>
      <c r="B502" s="99"/>
      <c r="C502" s="99"/>
      <c r="D502" s="99"/>
      <c r="E502" s="99"/>
      <c r="F502" s="99"/>
      <c r="G502" s="99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</row>
  </sheetData>
  <sheetProtection algorithmName="SHA-512" hashValue="54Pkt6s+/b3HmesDacLuHcsp6Tx8jxK73wRNkZoc1ne/JnDwa+taDhnAf4NiBv5Wb/DqZE0IyxMG1Fg6ge+d7A==" saltValue="vBoQRi824fxTC7r131zizQ==" spinCount="100000" sheet="1" objects="1" scenarios="1"/>
  <mergeCells count="15">
    <mergeCell ref="C4:E4"/>
    <mergeCell ref="C37:E37"/>
    <mergeCell ref="C38:E38"/>
    <mergeCell ref="C39:E39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38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21" customWidth="1"/>
    <col min="16" max="16" width="10.7109375" style="21" customWidth="1"/>
    <col min="17" max="17" width="9.7109375" style="21" customWidth="1"/>
    <col min="18" max="18" width="3.42578125" style="4" customWidth="1"/>
    <col min="19" max="19" width="11.42578125" style="35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8" hidden="1" customWidth="1"/>
    <col min="26" max="28" width="11.42578125" style="1" hidden="1" customWidth="1"/>
    <col min="29" max="29" width="9.5703125" style="38" hidden="1" customWidth="1"/>
    <col min="30" max="31" width="11.42578125" style="1" hidden="1" customWidth="1"/>
    <col min="32" max="32" width="11.42578125" style="65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1"/>
      <c r="R1" s="22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39" t="s">
        <v>111</v>
      </c>
      <c r="C2" s="68"/>
      <c r="N2" s="21"/>
      <c r="R2" s="22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0"/>
      <c r="C3" s="6"/>
      <c r="N3" s="21"/>
      <c r="R3" s="22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41" t="s">
        <v>9</v>
      </c>
      <c r="C4" s="109"/>
      <c r="D4" s="427">
        <f>Deckblatt_BINT_FF_SF!C4</f>
        <v>0</v>
      </c>
      <c r="E4" s="428"/>
      <c r="F4" s="429"/>
      <c r="G4" s="429"/>
      <c r="H4" s="429"/>
      <c r="I4" s="429"/>
      <c r="J4" s="429"/>
      <c r="K4" s="429"/>
      <c r="L4" s="427"/>
      <c r="M4" s="430"/>
      <c r="N4" s="428"/>
      <c r="O4" s="110"/>
      <c r="P4" s="110"/>
      <c r="Q4" s="110"/>
      <c r="R4" s="11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215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41" t="s">
        <v>168</v>
      </c>
      <c r="C5" s="109"/>
      <c r="D5" s="420">
        <f>Deckblatt_BINT_FF_SF!C5</f>
        <v>0</v>
      </c>
      <c r="E5" s="421"/>
      <c r="F5" s="422"/>
      <c r="G5" s="422"/>
      <c r="H5" s="422"/>
      <c r="I5" s="422"/>
      <c r="J5" s="422"/>
      <c r="K5" s="422"/>
      <c r="L5" s="420"/>
      <c r="M5" s="422"/>
      <c r="N5" s="421"/>
      <c r="O5" s="111"/>
      <c r="P5" s="111"/>
      <c r="Q5" s="110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215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42" t="s">
        <v>112</v>
      </c>
      <c r="C6" s="109"/>
      <c r="D6" s="420">
        <f>Deckblatt_BINT_FF_SF!C6</f>
        <v>0</v>
      </c>
      <c r="E6" s="421"/>
      <c r="F6" s="422"/>
      <c r="G6" s="422"/>
      <c r="H6" s="422"/>
      <c r="I6" s="422"/>
      <c r="J6" s="422"/>
      <c r="K6" s="422"/>
      <c r="L6" s="420"/>
      <c r="M6" s="422"/>
      <c r="N6" s="421"/>
      <c r="O6" s="111"/>
      <c r="P6" s="111"/>
      <c r="Q6" s="110"/>
      <c r="R6" s="109"/>
      <c r="S6" s="109"/>
      <c r="T6" s="109" t="s">
        <v>70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5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42" t="s">
        <v>71</v>
      </c>
      <c r="C7" s="109"/>
      <c r="D7" s="420">
        <f>Deckblatt_BINT_FF_SF!C7</f>
        <v>0</v>
      </c>
      <c r="E7" s="421"/>
      <c r="F7" s="422"/>
      <c r="G7" s="422"/>
      <c r="H7" s="422"/>
      <c r="I7" s="422"/>
      <c r="J7" s="422"/>
      <c r="K7" s="422"/>
      <c r="L7" s="420"/>
      <c r="M7" s="422"/>
      <c r="N7" s="421"/>
      <c r="O7" s="111"/>
      <c r="P7" s="111"/>
      <c r="Q7" s="11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215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42" t="s">
        <v>13</v>
      </c>
      <c r="C8" s="109"/>
      <c r="D8" s="420" t="str">
        <f>Deckblatt_BINT_FF_SF!C8</f>
        <v>Frühförderung</v>
      </c>
      <c r="E8" s="421"/>
      <c r="F8" s="422"/>
      <c r="G8" s="422"/>
      <c r="H8" s="422"/>
      <c r="I8" s="422"/>
      <c r="J8" s="422"/>
      <c r="K8" s="422"/>
      <c r="L8" s="420"/>
      <c r="M8" s="422"/>
      <c r="N8" s="421"/>
      <c r="O8" s="111"/>
      <c r="P8" s="111"/>
      <c r="Q8" s="110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215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42" t="s">
        <v>38</v>
      </c>
      <c r="C9" s="109"/>
      <c r="D9" s="420" t="str">
        <f>Deckblatt_BINT_FF_SF!C9</f>
        <v>Frühförderung</v>
      </c>
      <c r="E9" s="421"/>
      <c r="F9" s="422"/>
      <c r="G9" s="422"/>
      <c r="H9" s="422"/>
      <c r="I9" s="422"/>
      <c r="J9" s="422"/>
      <c r="K9" s="422"/>
      <c r="L9" s="420"/>
      <c r="M9" s="422"/>
      <c r="N9" s="421"/>
      <c r="O9" s="111"/>
      <c r="P9" s="111"/>
      <c r="Q9" s="110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215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42" t="s">
        <v>162</v>
      </c>
      <c r="C10" s="109"/>
      <c r="D10" s="420">
        <f>Deckblatt_BINT_FF_SF!C10</f>
        <v>0</v>
      </c>
      <c r="E10" s="421"/>
      <c r="F10" s="422"/>
      <c r="G10" s="422"/>
      <c r="H10" s="422"/>
      <c r="I10" s="422"/>
      <c r="J10" s="422"/>
      <c r="K10" s="422"/>
      <c r="L10" s="420"/>
      <c r="M10" s="422"/>
      <c r="N10" s="421"/>
      <c r="O10" s="111"/>
      <c r="P10" s="111"/>
      <c r="Q10" s="110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215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43" t="s">
        <v>175</v>
      </c>
      <c r="C11" s="109"/>
      <c r="D11" s="420" t="str">
        <f>Deckblatt_BINT_FF_SF!C11</f>
        <v>Subjektförderung</v>
      </c>
      <c r="E11" s="421"/>
      <c r="F11" s="422"/>
      <c r="G11" s="422"/>
      <c r="H11" s="422"/>
      <c r="I11" s="422"/>
      <c r="J11" s="422"/>
      <c r="K11" s="422"/>
      <c r="L11" s="420"/>
      <c r="M11" s="422"/>
      <c r="N11" s="421"/>
      <c r="O11" s="111"/>
      <c r="P11" s="111"/>
      <c r="Q11" s="110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215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43" t="s">
        <v>176</v>
      </c>
      <c r="C12" s="109"/>
      <c r="D12" s="420">
        <f>Deckblatt_BINT_FF_SF!C12</f>
        <v>0</v>
      </c>
      <c r="E12" s="421"/>
      <c r="F12" s="422"/>
      <c r="G12" s="422"/>
      <c r="H12" s="422"/>
      <c r="I12" s="422"/>
      <c r="J12" s="422"/>
      <c r="K12" s="422"/>
      <c r="L12" s="420"/>
      <c r="M12" s="422"/>
      <c r="N12" s="421"/>
      <c r="O12" s="111"/>
      <c r="P12" s="111"/>
      <c r="Q12" s="110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215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42" t="s">
        <v>103</v>
      </c>
      <c r="C13" s="109"/>
      <c r="D13" s="423">
        <f>Deckblatt_BINT_FF_SF!C13</f>
        <v>0</v>
      </c>
      <c r="E13" s="424"/>
      <c r="F13" s="425"/>
      <c r="G13" s="425"/>
      <c r="H13" s="425"/>
      <c r="I13" s="425"/>
      <c r="J13" s="425"/>
      <c r="K13" s="425"/>
      <c r="L13" s="423"/>
      <c r="M13" s="426"/>
      <c r="N13" s="424"/>
      <c r="O13" s="111"/>
      <c r="P13" s="111"/>
      <c r="Q13" s="110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215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2" customHeight="1" thickBot="1" x14ac:dyDescent="0.3">
      <c r="A14" s="6"/>
      <c r="B14" s="6"/>
      <c r="C14" s="6"/>
      <c r="D14" s="21"/>
      <c r="E14" s="21"/>
      <c r="F14" s="21"/>
      <c r="G14" s="21"/>
      <c r="N14" s="22"/>
      <c r="O14" s="22"/>
      <c r="P14" s="22"/>
      <c r="Q14" s="22"/>
      <c r="R14" s="22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4" customFormat="1" ht="24" customHeight="1" thickBot="1" x14ac:dyDescent="0.25">
      <c r="B15" s="230"/>
      <c r="C15" s="230"/>
      <c r="D15" s="231" t="s">
        <v>114</v>
      </c>
      <c r="E15" s="232"/>
      <c r="F15" s="231" t="s">
        <v>36</v>
      </c>
      <c r="G15" s="231" t="s">
        <v>35</v>
      </c>
      <c r="H15" s="232"/>
      <c r="I15" s="233" t="s">
        <v>172</v>
      </c>
      <c r="J15" s="232"/>
      <c r="K15" s="233" t="s">
        <v>141</v>
      </c>
      <c r="L15" s="232"/>
      <c r="M15" s="232"/>
      <c r="N15" s="233" t="s">
        <v>23</v>
      </c>
      <c r="O15" s="234"/>
      <c r="P15" s="231" t="s">
        <v>107</v>
      </c>
      <c r="Q15" s="231" t="s">
        <v>108</v>
      </c>
      <c r="R15" s="234"/>
      <c r="S15" s="231" t="s">
        <v>118</v>
      </c>
      <c r="AF15" s="229"/>
    </row>
    <row r="16" spans="1:100" s="98" customFormat="1" ht="13.5" thickBot="1" x14ac:dyDescent="0.25">
      <c r="B16" s="34"/>
      <c r="C16" s="34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92"/>
      <c r="O16" s="92"/>
      <c r="P16" s="92"/>
      <c r="Q16" s="92"/>
      <c r="R16" s="92"/>
      <c r="S16" s="34"/>
      <c r="T16" s="34"/>
      <c r="AF16" s="287"/>
    </row>
    <row r="17" spans="1:100" s="98" customFormat="1" ht="18" customHeight="1" thickBot="1" x14ac:dyDescent="0.25">
      <c r="B17" s="36" t="s">
        <v>113</v>
      </c>
      <c r="C17" s="179"/>
      <c r="D17" s="45">
        <f>SUM(D19,D32)</f>
        <v>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92"/>
      <c r="O17" s="92"/>
      <c r="P17" s="92"/>
      <c r="Q17" s="92"/>
      <c r="R17" s="92"/>
      <c r="S17" s="34"/>
      <c r="T17" s="34"/>
      <c r="AF17" s="287"/>
    </row>
    <row r="18" spans="1:100" s="98" customFormat="1" ht="18" customHeight="1" thickBot="1" x14ac:dyDescent="0.25">
      <c r="B18" s="249"/>
      <c r="C18" s="34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92"/>
      <c r="O18" s="92"/>
      <c r="P18" s="92"/>
      <c r="Q18" s="92"/>
      <c r="R18" s="92"/>
      <c r="S18" s="34"/>
      <c r="T18" s="34"/>
      <c r="AF18" s="287"/>
    </row>
    <row r="19" spans="1:100" s="35" customFormat="1" ht="18" customHeight="1" thickBot="1" x14ac:dyDescent="0.25">
      <c r="A19" s="98"/>
      <c r="B19" s="19" t="s">
        <v>0</v>
      </c>
      <c r="C19" s="179"/>
      <c r="D19" s="44">
        <f>SUM(D20:D30)</f>
        <v>0</v>
      </c>
      <c r="E19" s="136"/>
      <c r="F19" s="250">
        <f>SUM(F20:F30)</f>
        <v>0</v>
      </c>
      <c r="G19" s="250">
        <f>SUM(G20:G30)</f>
        <v>0</v>
      </c>
      <c r="H19" s="79"/>
      <c r="I19" s="79"/>
      <c r="J19" s="79"/>
      <c r="K19" s="79"/>
      <c r="L19" s="79"/>
      <c r="M19" s="79"/>
      <c r="N19" s="386" t="s">
        <v>259</v>
      </c>
      <c r="O19" s="20"/>
      <c r="P19" s="20"/>
      <c r="Q19" s="20"/>
      <c r="R19" s="34"/>
      <c r="S19" s="40"/>
      <c r="T19" s="34"/>
      <c r="U19" s="98"/>
      <c r="V19" s="252" t="s">
        <v>148</v>
      </c>
      <c r="W19" s="98" t="s">
        <v>149</v>
      </c>
      <c r="X19" s="98" t="s">
        <v>167</v>
      </c>
      <c r="Y19" s="98" t="s">
        <v>166</v>
      </c>
      <c r="Z19" s="98" t="s">
        <v>150</v>
      </c>
      <c r="AA19" s="98" t="s">
        <v>151</v>
      </c>
      <c r="AB19" s="98" t="s">
        <v>152</v>
      </c>
      <c r="AC19" s="98" t="s">
        <v>165</v>
      </c>
      <c r="AD19" s="98" t="s">
        <v>153</v>
      </c>
      <c r="AE19" s="98" t="s">
        <v>173</v>
      </c>
      <c r="AF19" s="98" t="s">
        <v>154</v>
      </c>
      <c r="AG19" s="98" t="s">
        <v>155</v>
      </c>
      <c r="AH19" s="98" t="s">
        <v>156</v>
      </c>
      <c r="AI19" s="98" t="s">
        <v>157</v>
      </c>
      <c r="AJ19" s="98" t="s">
        <v>159</v>
      </c>
      <c r="AK19" s="98" t="s">
        <v>158</v>
      </c>
      <c r="AL19" s="98" t="s">
        <v>160</v>
      </c>
      <c r="AM19" s="98" t="s">
        <v>161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56" customFormat="1" ht="12.75" x14ac:dyDescent="0.2">
      <c r="A20" s="138"/>
      <c r="B20" s="244" t="s">
        <v>86</v>
      </c>
      <c r="C20" s="253"/>
      <c r="D20" s="76"/>
      <c r="E20" s="136"/>
      <c r="F20" s="82"/>
      <c r="G20" s="81">
        <f>D20</f>
        <v>0</v>
      </c>
      <c r="H20" s="79"/>
      <c r="I20" s="79"/>
      <c r="J20" s="79"/>
      <c r="K20" s="79"/>
      <c r="L20" s="79"/>
      <c r="M20" s="79"/>
      <c r="N20" s="139"/>
      <c r="O20" s="288"/>
      <c r="P20" s="288"/>
      <c r="Q20" s="288"/>
      <c r="R20" s="253"/>
      <c r="S20" s="40"/>
      <c r="T20" s="253"/>
      <c r="U20" s="138"/>
      <c r="V20" s="254" t="s">
        <v>60</v>
      </c>
      <c r="W20" s="255" t="s">
        <v>60</v>
      </c>
      <c r="X20" s="255" t="s">
        <v>60</v>
      </c>
      <c r="Y20" s="255" t="s">
        <v>60</v>
      </c>
      <c r="Z20" s="255" t="s">
        <v>60</v>
      </c>
      <c r="AA20" s="255" t="s">
        <v>60</v>
      </c>
      <c r="AB20" s="255" t="s">
        <v>60</v>
      </c>
      <c r="AC20" s="255" t="s">
        <v>60</v>
      </c>
      <c r="AD20" s="255" t="s">
        <v>60</v>
      </c>
      <c r="AE20" s="255" t="s">
        <v>60</v>
      </c>
      <c r="AF20" s="255" t="s">
        <v>60</v>
      </c>
      <c r="AG20" s="255" t="s">
        <v>60</v>
      </c>
      <c r="AH20" s="255" t="s">
        <v>60</v>
      </c>
      <c r="AI20" s="255" t="s">
        <v>60</v>
      </c>
      <c r="AJ20" s="255" t="s">
        <v>60</v>
      </c>
      <c r="AK20" s="255" t="s">
        <v>60</v>
      </c>
      <c r="AL20" s="255" t="s">
        <v>60</v>
      </c>
      <c r="AM20" s="255" t="s">
        <v>60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</row>
    <row r="21" spans="1:100" s="259" customFormat="1" ht="12.75" x14ac:dyDescent="0.2">
      <c r="A21" s="141"/>
      <c r="B21" s="55" t="s">
        <v>45</v>
      </c>
      <c r="C21" s="179"/>
      <c r="D21" s="142"/>
      <c r="E21" s="136"/>
      <c r="F21" s="257"/>
      <c r="G21" s="258">
        <f>D21</f>
        <v>0</v>
      </c>
      <c r="H21" s="79"/>
      <c r="I21" s="79"/>
      <c r="J21" s="79"/>
      <c r="K21" s="79"/>
      <c r="L21" s="79"/>
      <c r="M21" s="79"/>
      <c r="N21" s="59"/>
      <c r="O21" s="94"/>
      <c r="P21" s="94"/>
      <c r="Q21" s="94"/>
      <c r="R21" s="179"/>
      <c r="S21" s="40"/>
      <c r="T21" s="179"/>
      <c r="U21" s="141"/>
      <c r="V21" s="254" t="s">
        <v>60</v>
      </c>
      <c r="W21" s="255" t="s">
        <v>60</v>
      </c>
      <c r="X21" s="255" t="s">
        <v>60</v>
      </c>
      <c r="Y21" s="255" t="s">
        <v>60</v>
      </c>
      <c r="Z21" s="255" t="s">
        <v>60</v>
      </c>
      <c r="AA21" s="255" t="s">
        <v>60</v>
      </c>
      <c r="AB21" s="255" t="s">
        <v>60</v>
      </c>
      <c r="AC21" s="255" t="s">
        <v>60</v>
      </c>
      <c r="AD21" s="255" t="s">
        <v>60</v>
      </c>
      <c r="AE21" s="255" t="s">
        <v>61</v>
      </c>
      <c r="AF21" s="255" t="s">
        <v>60</v>
      </c>
      <c r="AG21" s="255" t="s">
        <v>60</v>
      </c>
      <c r="AH21" s="255" t="s">
        <v>61</v>
      </c>
      <c r="AI21" s="255" t="s">
        <v>61</v>
      </c>
      <c r="AJ21" s="255" t="s">
        <v>61</v>
      </c>
      <c r="AK21" s="255" t="s">
        <v>61</v>
      </c>
      <c r="AL21" s="255" t="s">
        <v>61</v>
      </c>
      <c r="AM21" s="255" t="s">
        <v>61</v>
      </c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59" customFormat="1" ht="12.75" x14ac:dyDescent="0.2">
      <c r="A22" s="141"/>
      <c r="B22" s="55" t="s">
        <v>24</v>
      </c>
      <c r="C22" s="179"/>
      <c r="D22" s="142"/>
      <c r="E22" s="136"/>
      <c r="F22" s="257"/>
      <c r="G22" s="258">
        <f t="shared" ref="G22:G30" si="0">D22</f>
        <v>0</v>
      </c>
      <c r="H22" s="79"/>
      <c r="I22" s="79"/>
      <c r="J22" s="79"/>
      <c r="K22" s="79"/>
      <c r="L22" s="79"/>
      <c r="M22" s="79"/>
      <c r="N22" s="59"/>
      <c r="O22" s="94"/>
      <c r="P22" s="94"/>
      <c r="Q22" s="94"/>
      <c r="R22" s="179"/>
      <c r="S22" s="40"/>
      <c r="T22" s="179"/>
      <c r="U22" s="141"/>
      <c r="V22" s="254" t="s">
        <v>60</v>
      </c>
      <c r="W22" s="255" t="s">
        <v>61</v>
      </c>
      <c r="X22" s="255" t="s">
        <v>60</v>
      </c>
      <c r="Y22" s="255" t="s">
        <v>60</v>
      </c>
      <c r="Z22" s="255" t="s">
        <v>60</v>
      </c>
      <c r="AA22" s="255" t="s">
        <v>60</v>
      </c>
      <c r="AB22" s="255" t="s">
        <v>60</v>
      </c>
      <c r="AC22" s="255" t="s">
        <v>60</v>
      </c>
      <c r="AD22" s="255" t="s">
        <v>61</v>
      </c>
      <c r="AE22" s="255" t="s">
        <v>60</v>
      </c>
      <c r="AF22" s="255" t="s">
        <v>60</v>
      </c>
      <c r="AG22" s="255" t="s">
        <v>61</v>
      </c>
      <c r="AH22" s="255" t="s">
        <v>61</v>
      </c>
      <c r="AI22" s="255" t="s">
        <v>60</v>
      </c>
      <c r="AJ22" s="255" t="s">
        <v>60</v>
      </c>
      <c r="AK22" s="255" t="s">
        <v>60</v>
      </c>
      <c r="AL22" s="255" t="s">
        <v>60</v>
      </c>
      <c r="AM22" s="255" t="s">
        <v>60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59" customFormat="1" ht="12.75" x14ac:dyDescent="0.2">
      <c r="A23" s="141"/>
      <c r="B23" s="56" t="s">
        <v>219</v>
      </c>
      <c r="C23" s="179"/>
      <c r="D23" s="143"/>
      <c r="E23" s="136"/>
      <c r="F23" s="260"/>
      <c r="G23" s="261">
        <f t="shared" si="0"/>
        <v>0</v>
      </c>
      <c r="H23" s="79"/>
      <c r="I23" s="79"/>
      <c r="J23" s="79"/>
      <c r="K23" s="79"/>
      <c r="L23" s="79"/>
      <c r="M23" s="79"/>
      <c r="N23" s="67"/>
      <c r="O23" s="94"/>
      <c r="P23" s="94"/>
      <c r="Q23" s="94"/>
      <c r="R23" s="179"/>
      <c r="S23" s="40"/>
      <c r="T23" s="179"/>
      <c r="U23" s="141"/>
      <c r="V23" s="254" t="s">
        <v>60</v>
      </c>
      <c r="W23" s="255" t="s">
        <v>60</v>
      </c>
      <c r="X23" s="255" t="s">
        <v>60</v>
      </c>
      <c r="Y23" s="255" t="s">
        <v>60</v>
      </c>
      <c r="Z23" s="255" t="s">
        <v>61</v>
      </c>
      <c r="AA23" s="255" t="s">
        <v>61</v>
      </c>
      <c r="AB23" s="255" t="s">
        <v>60</v>
      </c>
      <c r="AC23" s="255" t="s">
        <v>60</v>
      </c>
      <c r="AD23" s="255" t="s">
        <v>61</v>
      </c>
      <c r="AE23" s="255" t="s">
        <v>61</v>
      </c>
      <c r="AF23" s="255" t="s">
        <v>61</v>
      </c>
      <c r="AG23" s="255" t="s">
        <v>61</v>
      </c>
      <c r="AH23" s="255" t="s">
        <v>61</v>
      </c>
      <c r="AI23" s="255" t="s">
        <v>60</v>
      </c>
      <c r="AJ23" s="255" t="s">
        <v>60</v>
      </c>
      <c r="AK23" s="255" t="s">
        <v>60</v>
      </c>
      <c r="AL23" s="255" t="s">
        <v>60</v>
      </c>
      <c r="AM23" s="255" t="s">
        <v>60</v>
      </c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259" customFormat="1" ht="12.75" hidden="1" x14ac:dyDescent="0.2">
      <c r="A24" s="141"/>
      <c r="B24" s="56" t="s">
        <v>46</v>
      </c>
      <c r="C24" s="179"/>
      <c r="D24" s="330"/>
      <c r="E24" s="136"/>
      <c r="F24" s="260"/>
      <c r="G24" s="261">
        <f t="shared" si="0"/>
        <v>0</v>
      </c>
      <c r="H24" s="79"/>
      <c r="I24" s="79"/>
      <c r="J24" s="79"/>
      <c r="K24" s="79"/>
      <c r="L24" s="79"/>
      <c r="M24" s="79"/>
      <c r="N24" s="331"/>
      <c r="O24" s="94"/>
      <c r="P24" s="94"/>
      <c r="Q24" s="94"/>
      <c r="R24" s="179"/>
      <c r="S24" s="40"/>
      <c r="T24" s="179"/>
      <c r="U24" s="141"/>
      <c r="V24" s="254" t="s">
        <v>60</v>
      </c>
      <c r="W24" s="255" t="s">
        <v>61</v>
      </c>
      <c r="X24" s="255" t="s">
        <v>61</v>
      </c>
      <c r="Y24" s="255" t="s">
        <v>61</v>
      </c>
      <c r="Z24" s="255" t="s">
        <v>61</v>
      </c>
      <c r="AA24" s="255" t="s">
        <v>61</v>
      </c>
      <c r="AB24" s="255" t="s">
        <v>61</v>
      </c>
      <c r="AC24" s="255" t="s">
        <v>61</v>
      </c>
      <c r="AD24" s="255" t="s">
        <v>61</v>
      </c>
      <c r="AE24" s="255" t="s">
        <v>61</v>
      </c>
      <c r="AF24" s="255" t="s">
        <v>61</v>
      </c>
      <c r="AG24" s="255" t="s">
        <v>61</v>
      </c>
      <c r="AH24" s="255" t="s">
        <v>61</v>
      </c>
      <c r="AI24" s="255" t="s">
        <v>61</v>
      </c>
      <c r="AJ24" s="255" t="s">
        <v>61</v>
      </c>
      <c r="AK24" s="255" t="s">
        <v>61</v>
      </c>
      <c r="AL24" s="255" t="s">
        <v>61</v>
      </c>
      <c r="AM24" s="255" t="s">
        <v>61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</row>
    <row r="25" spans="1:100" s="259" customFormat="1" ht="12.75" x14ac:dyDescent="0.2">
      <c r="A25" s="141"/>
      <c r="B25" s="56" t="s">
        <v>127</v>
      </c>
      <c r="C25" s="179"/>
      <c r="D25" s="143"/>
      <c r="E25" s="136"/>
      <c r="F25" s="260"/>
      <c r="G25" s="261">
        <f t="shared" si="0"/>
        <v>0</v>
      </c>
      <c r="H25" s="79"/>
      <c r="I25" s="79"/>
      <c r="J25" s="79"/>
      <c r="K25" s="79"/>
      <c r="L25" s="79"/>
      <c r="M25" s="79"/>
      <c r="N25" s="67"/>
      <c r="O25" s="94"/>
      <c r="P25" s="94"/>
      <c r="Q25" s="94"/>
      <c r="R25" s="179"/>
      <c r="S25" s="40"/>
      <c r="T25" s="179"/>
      <c r="U25" s="141"/>
      <c r="V25" s="254" t="s">
        <v>60</v>
      </c>
      <c r="W25" s="255" t="s">
        <v>61</v>
      </c>
      <c r="X25" s="255" t="s">
        <v>60</v>
      </c>
      <c r="Y25" s="255" t="s">
        <v>60</v>
      </c>
      <c r="Z25" s="255" t="s">
        <v>61</v>
      </c>
      <c r="AA25" s="255" t="s">
        <v>61</v>
      </c>
      <c r="AB25" s="255" t="s">
        <v>60</v>
      </c>
      <c r="AC25" s="255" t="s">
        <v>60</v>
      </c>
      <c r="AD25" s="255" t="s">
        <v>61</v>
      </c>
      <c r="AE25" s="255" t="s">
        <v>61</v>
      </c>
      <c r="AF25" s="255" t="s">
        <v>61</v>
      </c>
      <c r="AG25" s="255" t="s">
        <v>60</v>
      </c>
      <c r="AH25" s="255" t="s">
        <v>61</v>
      </c>
      <c r="AI25" s="255" t="s">
        <v>61</v>
      </c>
      <c r="AJ25" s="255" t="s">
        <v>61</v>
      </c>
      <c r="AK25" s="255" t="s">
        <v>61</v>
      </c>
      <c r="AL25" s="255" t="s">
        <v>61</v>
      </c>
      <c r="AM25" s="255" t="s">
        <v>61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59" customFormat="1" ht="12.75" x14ac:dyDescent="0.2">
      <c r="A26" s="141"/>
      <c r="B26" s="56" t="s">
        <v>1</v>
      </c>
      <c r="C26" s="179"/>
      <c r="D26" s="143"/>
      <c r="E26" s="136"/>
      <c r="F26" s="260"/>
      <c r="G26" s="261">
        <f t="shared" si="0"/>
        <v>0</v>
      </c>
      <c r="H26" s="79"/>
      <c r="I26" s="79"/>
      <c r="J26" s="79"/>
      <c r="K26" s="79"/>
      <c r="L26" s="79"/>
      <c r="M26" s="79"/>
      <c r="N26" s="67"/>
      <c r="O26" s="94"/>
      <c r="P26" s="94"/>
      <c r="Q26" s="94"/>
      <c r="R26" s="179"/>
      <c r="S26" s="40"/>
      <c r="T26" s="179"/>
      <c r="U26" s="141"/>
      <c r="V26" s="254" t="s">
        <v>60</v>
      </c>
      <c r="W26" s="255" t="s">
        <v>60</v>
      </c>
      <c r="X26" s="255" t="s">
        <v>60</v>
      </c>
      <c r="Y26" s="255" t="s">
        <v>60</v>
      </c>
      <c r="Z26" s="255" t="s">
        <v>60</v>
      </c>
      <c r="AA26" s="255" t="s">
        <v>60</v>
      </c>
      <c r="AB26" s="255" t="s">
        <v>60</v>
      </c>
      <c r="AC26" s="255" t="s">
        <v>60</v>
      </c>
      <c r="AD26" s="255" t="s">
        <v>60</v>
      </c>
      <c r="AE26" s="255" t="s">
        <v>60</v>
      </c>
      <c r="AF26" s="255" t="s">
        <v>60</v>
      </c>
      <c r="AG26" s="255" t="s">
        <v>60</v>
      </c>
      <c r="AH26" s="255" t="s">
        <v>60</v>
      </c>
      <c r="AI26" s="255" t="s">
        <v>60</v>
      </c>
      <c r="AJ26" s="255" t="s">
        <v>60</v>
      </c>
      <c r="AK26" s="255" t="s">
        <v>60</v>
      </c>
      <c r="AL26" s="255" t="s">
        <v>60</v>
      </c>
      <c r="AM26" s="255" t="s">
        <v>60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59" customFormat="1" ht="12.75" x14ac:dyDescent="0.2">
      <c r="A27" s="141"/>
      <c r="B27" s="56" t="s">
        <v>2</v>
      </c>
      <c r="C27" s="179"/>
      <c r="D27" s="143"/>
      <c r="E27" s="136"/>
      <c r="F27" s="260"/>
      <c r="G27" s="261">
        <f t="shared" si="0"/>
        <v>0</v>
      </c>
      <c r="H27" s="79"/>
      <c r="I27" s="79"/>
      <c r="J27" s="79"/>
      <c r="K27" s="79"/>
      <c r="L27" s="79"/>
      <c r="M27" s="79"/>
      <c r="N27" s="67"/>
      <c r="O27" s="94"/>
      <c r="P27" s="94"/>
      <c r="Q27" s="94"/>
      <c r="R27" s="179"/>
      <c r="S27" s="40"/>
      <c r="T27" s="179"/>
      <c r="U27" s="141"/>
      <c r="V27" s="254" t="s">
        <v>60</v>
      </c>
      <c r="W27" s="255" t="s">
        <v>60</v>
      </c>
      <c r="X27" s="255" t="s">
        <v>60</v>
      </c>
      <c r="Y27" s="255" t="s">
        <v>60</v>
      </c>
      <c r="Z27" s="255" t="s">
        <v>60</v>
      </c>
      <c r="AA27" s="255" t="s">
        <v>60</v>
      </c>
      <c r="AB27" s="255" t="s">
        <v>60</v>
      </c>
      <c r="AC27" s="255" t="s">
        <v>60</v>
      </c>
      <c r="AD27" s="255" t="s">
        <v>60</v>
      </c>
      <c r="AE27" s="255" t="s">
        <v>60</v>
      </c>
      <c r="AF27" s="255" t="s">
        <v>60</v>
      </c>
      <c r="AG27" s="255" t="s">
        <v>60</v>
      </c>
      <c r="AH27" s="255" t="s">
        <v>60</v>
      </c>
      <c r="AI27" s="255" t="s">
        <v>60</v>
      </c>
      <c r="AJ27" s="255" t="s">
        <v>60</v>
      </c>
      <c r="AK27" s="255" t="s">
        <v>60</v>
      </c>
      <c r="AL27" s="255" t="s">
        <v>60</v>
      </c>
      <c r="AM27" s="255" t="s">
        <v>60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59" customFormat="1" ht="12.75" x14ac:dyDescent="0.2">
      <c r="A28" s="141"/>
      <c r="B28" s="56" t="s">
        <v>119</v>
      </c>
      <c r="C28" s="179"/>
      <c r="D28" s="143"/>
      <c r="E28" s="136"/>
      <c r="F28" s="260"/>
      <c r="G28" s="261">
        <f t="shared" si="0"/>
        <v>0</v>
      </c>
      <c r="H28" s="79"/>
      <c r="I28" s="79"/>
      <c r="J28" s="79"/>
      <c r="K28" s="79"/>
      <c r="L28" s="79"/>
      <c r="M28" s="79"/>
      <c r="N28" s="67"/>
      <c r="O28" s="94"/>
      <c r="P28" s="94"/>
      <c r="Q28" s="94"/>
      <c r="R28" s="179"/>
      <c r="S28" s="40"/>
      <c r="T28" s="179"/>
      <c r="U28" s="141"/>
      <c r="V28" s="254" t="s">
        <v>61</v>
      </c>
      <c r="W28" s="255" t="s">
        <v>61</v>
      </c>
      <c r="X28" s="255" t="s">
        <v>60</v>
      </c>
      <c r="Y28" s="255" t="s">
        <v>61</v>
      </c>
      <c r="Z28" s="255" t="s">
        <v>61</v>
      </c>
      <c r="AA28" s="255" t="s">
        <v>61</v>
      </c>
      <c r="AB28" s="255" t="s">
        <v>61</v>
      </c>
      <c r="AC28" s="255" t="s">
        <v>61</v>
      </c>
      <c r="AD28" s="255" t="s">
        <v>61</v>
      </c>
      <c r="AE28" s="255" t="s">
        <v>61</v>
      </c>
      <c r="AF28" s="255" t="s">
        <v>61</v>
      </c>
      <c r="AG28" s="255" t="s">
        <v>61</v>
      </c>
      <c r="AH28" s="255" t="s">
        <v>61</v>
      </c>
      <c r="AI28" s="255" t="s">
        <v>61</v>
      </c>
      <c r="AJ28" s="255" t="s">
        <v>61</v>
      </c>
      <c r="AK28" s="255" t="s">
        <v>61</v>
      </c>
      <c r="AL28" s="255" t="s">
        <v>61</v>
      </c>
      <c r="AM28" s="255" t="s">
        <v>61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59" customFormat="1" ht="12.75" hidden="1" x14ac:dyDescent="0.2">
      <c r="A29" s="141"/>
      <c r="B29" s="56" t="s">
        <v>220</v>
      </c>
      <c r="C29" s="179"/>
      <c r="D29" s="330"/>
      <c r="E29" s="136"/>
      <c r="F29" s="260"/>
      <c r="G29" s="261">
        <f t="shared" si="0"/>
        <v>0</v>
      </c>
      <c r="H29" s="79"/>
      <c r="I29" s="79"/>
      <c r="J29" s="79"/>
      <c r="K29" s="79"/>
      <c r="L29" s="79"/>
      <c r="M29" s="79"/>
      <c r="N29" s="331"/>
      <c r="O29" s="94"/>
      <c r="P29" s="94"/>
      <c r="Q29" s="94"/>
      <c r="R29" s="179"/>
      <c r="S29" s="40"/>
      <c r="T29" s="179"/>
      <c r="U29" s="141"/>
      <c r="V29" s="254" t="s">
        <v>60</v>
      </c>
      <c r="W29" s="255" t="s">
        <v>61</v>
      </c>
      <c r="X29" s="255" t="s">
        <v>61</v>
      </c>
      <c r="Y29" s="255" t="s">
        <v>61</v>
      </c>
      <c r="Z29" s="255" t="s">
        <v>60</v>
      </c>
      <c r="AA29" s="255" t="s">
        <v>60</v>
      </c>
      <c r="AB29" s="255" t="s">
        <v>60</v>
      </c>
      <c r="AC29" s="255" t="s">
        <v>60</v>
      </c>
      <c r="AD29" s="255" t="s">
        <v>61</v>
      </c>
      <c r="AE29" s="255" t="s">
        <v>61</v>
      </c>
      <c r="AF29" s="255" t="s">
        <v>61</v>
      </c>
      <c r="AG29" s="255" t="s">
        <v>60</v>
      </c>
      <c r="AH29" s="255" t="s">
        <v>61</v>
      </c>
      <c r="AI29" s="255" t="s">
        <v>60</v>
      </c>
      <c r="AJ29" s="255" t="s">
        <v>61</v>
      </c>
      <c r="AK29" s="255" t="s">
        <v>61</v>
      </c>
      <c r="AL29" s="255" t="s">
        <v>60</v>
      </c>
      <c r="AM29" s="255" t="s">
        <v>60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59" customFormat="1" ht="13.5" thickBot="1" x14ac:dyDescent="0.25">
      <c r="A30" s="141"/>
      <c r="B30" s="39" t="s">
        <v>96</v>
      </c>
      <c r="C30" s="179"/>
      <c r="D30" s="262"/>
      <c r="E30" s="136"/>
      <c r="F30" s="263"/>
      <c r="G30" s="263">
        <f t="shared" si="0"/>
        <v>0</v>
      </c>
      <c r="H30" s="79"/>
      <c r="I30" s="79"/>
      <c r="J30" s="79"/>
      <c r="K30" s="79"/>
      <c r="L30" s="79"/>
      <c r="M30" s="79"/>
      <c r="N30" s="187"/>
      <c r="O30" s="94"/>
      <c r="P30" s="94"/>
      <c r="Q30" s="94"/>
      <c r="R30" s="179"/>
      <c r="S30" s="40"/>
      <c r="T30" s="179"/>
      <c r="U30" s="141"/>
      <c r="V30" s="254" t="s">
        <v>60</v>
      </c>
      <c r="W30" s="255" t="s">
        <v>60</v>
      </c>
      <c r="X30" s="255" t="s">
        <v>60</v>
      </c>
      <c r="Y30" s="255" t="s">
        <v>60</v>
      </c>
      <c r="Z30" s="255" t="s">
        <v>60</v>
      </c>
      <c r="AA30" s="255" t="s">
        <v>60</v>
      </c>
      <c r="AB30" s="255" t="s">
        <v>60</v>
      </c>
      <c r="AC30" s="255" t="s">
        <v>60</v>
      </c>
      <c r="AD30" s="255" t="s">
        <v>60</v>
      </c>
      <c r="AE30" s="255" t="s">
        <v>60</v>
      </c>
      <c r="AF30" s="255" t="s">
        <v>60</v>
      </c>
      <c r="AG30" s="255" t="s">
        <v>60</v>
      </c>
      <c r="AH30" s="255" t="s">
        <v>60</v>
      </c>
      <c r="AI30" s="255" t="s">
        <v>60</v>
      </c>
      <c r="AJ30" s="255" t="s">
        <v>60</v>
      </c>
      <c r="AK30" s="255" t="s">
        <v>61</v>
      </c>
      <c r="AL30" s="255" t="s">
        <v>60</v>
      </c>
      <c r="AM30" s="255" t="s">
        <v>60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59" customFormat="1" ht="18" customHeight="1" thickBot="1" x14ac:dyDescent="0.25">
      <c r="A31" s="141"/>
      <c r="B31" s="249"/>
      <c r="C31" s="179"/>
      <c r="D31" s="264"/>
      <c r="E31" s="265"/>
      <c r="F31" s="264"/>
      <c r="G31" s="264"/>
      <c r="H31" s="264"/>
      <c r="I31" s="264"/>
      <c r="J31" s="264"/>
      <c r="K31" s="264"/>
      <c r="L31" s="264"/>
      <c r="M31" s="264"/>
      <c r="N31" s="93"/>
      <c r="O31" s="93"/>
      <c r="P31" s="93"/>
      <c r="Q31" s="93"/>
      <c r="R31" s="268"/>
      <c r="S31" s="62"/>
      <c r="T31" s="179"/>
      <c r="U31" s="141"/>
      <c r="V31" s="254" t="s">
        <v>60</v>
      </c>
      <c r="W31" s="255" t="s">
        <v>60</v>
      </c>
      <c r="X31" s="255" t="s">
        <v>60</v>
      </c>
      <c r="Y31" s="255" t="s">
        <v>60</v>
      </c>
      <c r="Z31" s="255" t="s">
        <v>60</v>
      </c>
      <c r="AA31" s="255" t="s">
        <v>60</v>
      </c>
      <c r="AB31" s="255" t="s">
        <v>60</v>
      </c>
      <c r="AC31" s="255" t="s">
        <v>60</v>
      </c>
      <c r="AD31" s="255" t="s">
        <v>60</v>
      </c>
      <c r="AE31" s="255" t="s">
        <v>60</v>
      </c>
      <c r="AF31" s="255" t="s">
        <v>60</v>
      </c>
      <c r="AG31" s="255" t="s">
        <v>60</v>
      </c>
      <c r="AH31" s="255" t="s">
        <v>60</v>
      </c>
      <c r="AI31" s="255" t="s">
        <v>60</v>
      </c>
      <c r="AJ31" s="255" t="s">
        <v>60</v>
      </c>
      <c r="AK31" s="255" t="s">
        <v>60</v>
      </c>
      <c r="AL31" s="255" t="s">
        <v>60</v>
      </c>
      <c r="AM31" s="255" t="s">
        <v>60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35" customFormat="1" ht="18" customHeight="1" thickBot="1" x14ac:dyDescent="0.25">
      <c r="A32" s="98"/>
      <c r="B32" s="19" t="s">
        <v>87</v>
      </c>
      <c r="C32" s="179"/>
      <c r="D32" s="44">
        <f>SUM(D33:D43)</f>
        <v>0</v>
      </c>
      <c r="E32" s="136"/>
      <c r="F32" s="45">
        <f>SUM(F33:F43)</f>
        <v>0</v>
      </c>
      <c r="G32" s="45">
        <f>SUM(G33:G43)</f>
        <v>0</v>
      </c>
      <c r="H32" s="60"/>
      <c r="I32" s="60"/>
      <c r="J32" s="60"/>
      <c r="K32" s="60"/>
      <c r="L32" s="60"/>
      <c r="M32" s="60"/>
      <c r="N32" s="387" t="s">
        <v>259</v>
      </c>
      <c r="O32" s="20"/>
      <c r="P32" s="20"/>
      <c r="Q32" s="20"/>
      <c r="R32" s="34"/>
      <c r="S32" s="63"/>
      <c r="T32" s="34"/>
      <c r="U32" s="98"/>
      <c r="V32" s="254" t="s">
        <v>60</v>
      </c>
      <c r="W32" s="255" t="s">
        <v>60</v>
      </c>
      <c r="X32" s="255" t="s">
        <v>60</v>
      </c>
      <c r="Y32" s="255" t="s">
        <v>60</v>
      </c>
      <c r="Z32" s="255" t="s">
        <v>60</v>
      </c>
      <c r="AA32" s="255" t="s">
        <v>60</v>
      </c>
      <c r="AB32" s="255" t="s">
        <v>60</v>
      </c>
      <c r="AC32" s="255" t="s">
        <v>60</v>
      </c>
      <c r="AD32" s="255" t="s">
        <v>60</v>
      </c>
      <c r="AE32" s="255" t="s">
        <v>60</v>
      </c>
      <c r="AF32" s="255" t="s">
        <v>60</v>
      </c>
      <c r="AG32" s="255" t="s">
        <v>60</v>
      </c>
      <c r="AH32" s="255" t="s">
        <v>60</v>
      </c>
      <c r="AI32" s="255" t="s">
        <v>60</v>
      </c>
      <c r="AJ32" s="255" t="s">
        <v>60</v>
      </c>
      <c r="AK32" s="255" t="s">
        <v>60</v>
      </c>
      <c r="AL32" s="255" t="s">
        <v>60</v>
      </c>
      <c r="AM32" s="255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59" customFormat="1" ht="12.75" x14ac:dyDescent="0.2">
      <c r="A33" s="141"/>
      <c r="B33" s="244" t="s">
        <v>89</v>
      </c>
      <c r="C33" s="179"/>
      <c r="D33" s="142"/>
      <c r="E33" s="136"/>
      <c r="F33" s="258"/>
      <c r="G33" s="258">
        <f t="shared" ref="G33:G43" si="1">D33</f>
        <v>0</v>
      </c>
      <c r="H33" s="79"/>
      <c r="I33" s="79"/>
      <c r="J33" s="79"/>
      <c r="K33" s="79"/>
      <c r="L33" s="79"/>
      <c r="M33" s="79"/>
      <c r="N33" s="266"/>
      <c r="O33" s="94"/>
      <c r="P33" s="94"/>
      <c r="Q33" s="94"/>
      <c r="R33" s="179"/>
      <c r="S33" s="64"/>
      <c r="T33" s="179"/>
      <c r="U33" s="141"/>
      <c r="V33" s="254" t="s">
        <v>61</v>
      </c>
      <c r="W33" s="255" t="s">
        <v>60</v>
      </c>
      <c r="X33" s="255" t="s">
        <v>60</v>
      </c>
      <c r="Y33" s="255" t="s">
        <v>60</v>
      </c>
      <c r="Z33" s="255" t="s">
        <v>60</v>
      </c>
      <c r="AA33" s="255" t="s">
        <v>60</v>
      </c>
      <c r="AB33" s="255" t="s">
        <v>60</v>
      </c>
      <c r="AC33" s="255" t="s">
        <v>60</v>
      </c>
      <c r="AD33" s="255" t="s">
        <v>61</v>
      </c>
      <c r="AE33" s="255" t="s">
        <v>60</v>
      </c>
      <c r="AF33" s="255" t="s">
        <v>60</v>
      </c>
      <c r="AG33" s="255" t="s">
        <v>61</v>
      </c>
      <c r="AH33" s="255" t="s">
        <v>61</v>
      </c>
      <c r="AI33" s="255" t="s">
        <v>60</v>
      </c>
      <c r="AJ33" s="255" t="s">
        <v>61</v>
      </c>
      <c r="AK33" s="255" t="s">
        <v>61</v>
      </c>
      <c r="AL33" s="255" t="s">
        <v>60</v>
      </c>
      <c r="AM33" s="255" t="s">
        <v>60</v>
      </c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59" customFormat="1" ht="12.75" x14ac:dyDescent="0.2">
      <c r="A34" s="141"/>
      <c r="B34" s="55" t="s">
        <v>115</v>
      </c>
      <c r="C34" s="179"/>
      <c r="D34" s="142"/>
      <c r="E34" s="136"/>
      <c r="F34" s="258"/>
      <c r="G34" s="258">
        <f t="shared" si="1"/>
        <v>0</v>
      </c>
      <c r="H34" s="79"/>
      <c r="I34" s="79"/>
      <c r="J34" s="79"/>
      <c r="K34" s="79"/>
      <c r="L34" s="79"/>
      <c r="M34" s="79"/>
      <c r="N34" s="59"/>
      <c r="O34" s="94"/>
      <c r="P34" s="94"/>
      <c r="Q34" s="94"/>
      <c r="R34" s="179"/>
      <c r="S34" s="64"/>
      <c r="T34" s="179"/>
      <c r="U34" s="141"/>
      <c r="V34" s="254" t="s">
        <v>60</v>
      </c>
      <c r="W34" s="255" t="s">
        <v>60</v>
      </c>
      <c r="X34" s="255" t="s">
        <v>60</v>
      </c>
      <c r="Y34" s="255" t="s">
        <v>60</v>
      </c>
      <c r="Z34" s="255" t="s">
        <v>60</v>
      </c>
      <c r="AA34" s="255" t="s">
        <v>60</v>
      </c>
      <c r="AB34" s="255" t="s">
        <v>60</v>
      </c>
      <c r="AC34" s="255" t="s">
        <v>60</v>
      </c>
      <c r="AD34" s="255" t="s">
        <v>61</v>
      </c>
      <c r="AE34" s="255" t="s">
        <v>60</v>
      </c>
      <c r="AF34" s="255" t="s">
        <v>60</v>
      </c>
      <c r="AG34" s="255" t="s">
        <v>61</v>
      </c>
      <c r="AH34" s="255" t="s">
        <v>61</v>
      </c>
      <c r="AI34" s="255" t="s">
        <v>61</v>
      </c>
      <c r="AJ34" s="255" t="s">
        <v>61</v>
      </c>
      <c r="AK34" s="255" t="s">
        <v>60</v>
      </c>
      <c r="AL34" s="255" t="s">
        <v>61</v>
      </c>
      <c r="AM34" s="255" t="s">
        <v>61</v>
      </c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59" customFormat="1" ht="12.75" x14ac:dyDescent="0.2">
      <c r="A35" s="141"/>
      <c r="B35" s="55" t="s">
        <v>76</v>
      </c>
      <c r="C35" s="179"/>
      <c r="D35" s="142"/>
      <c r="E35" s="136"/>
      <c r="F35" s="258"/>
      <c r="G35" s="258">
        <f t="shared" si="1"/>
        <v>0</v>
      </c>
      <c r="H35" s="79"/>
      <c r="I35" s="79"/>
      <c r="J35" s="79"/>
      <c r="K35" s="79"/>
      <c r="L35" s="79"/>
      <c r="M35" s="79"/>
      <c r="N35" s="59"/>
      <c r="O35" s="94"/>
      <c r="P35" s="94"/>
      <c r="Q35" s="94"/>
      <c r="R35" s="179"/>
      <c r="S35" s="64"/>
      <c r="T35" s="179"/>
      <c r="U35" s="141"/>
      <c r="V35" s="254" t="s">
        <v>60</v>
      </c>
      <c r="W35" s="255" t="s">
        <v>60</v>
      </c>
      <c r="X35" s="255" t="s">
        <v>60</v>
      </c>
      <c r="Y35" s="255" t="s">
        <v>60</v>
      </c>
      <c r="Z35" s="255" t="s">
        <v>60</v>
      </c>
      <c r="AA35" s="255" t="s">
        <v>60</v>
      </c>
      <c r="AB35" s="255" t="s">
        <v>60</v>
      </c>
      <c r="AC35" s="255" t="s">
        <v>60</v>
      </c>
      <c r="AD35" s="255" t="s">
        <v>60</v>
      </c>
      <c r="AE35" s="255" t="s">
        <v>60</v>
      </c>
      <c r="AF35" s="255" t="s">
        <v>60</v>
      </c>
      <c r="AG35" s="255" t="s">
        <v>60</v>
      </c>
      <c r="AH35" s="255" t="s">
        <v>61</v>
      </c>
      <c r="AI35" s="255" t="s">
        <v>60</v>
      </c>
      <c r="AJ35" s="255" t="s">
        <v>60</v>
      </c>
      <c r="AK35" s="255" t="s">
        <v>60</v>
      </c>
      <c r="AL35" s="255" t="s">
        <v>60</v>
      </c>
      <c r="AM35" s="255" t="s">
        <v>60</v>
      </c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59" customFormat="1" ht="12.75" x14ac:dyDescent="0.2">
      <c r="A36" s="141"/>
      <c r="B36" s="56" t="s">
        <v>124</v>
      </c>
      <c r="C36" s="179"/>
      <c r="D36" s="142"/>
      <c r="E36" s="136"/>
      <c r="F36" s="261"/>
      <c r="G36" s="258">
        <f t="shared" si="1"/>
        <v>0</v>
      </c>
      <c r="H36" s="79"/>
      <c r="I36" s="79"/>
      <c r="J36" s="79"/>
      <c r="K36" s="79"/>
      <c r="L36" s="79"/>
      <c r="M36" s="79"/>
      <c r="N36" s="67"/>
      <c r="O36" s="94"/>
      <c r="P36" s="94"/>
      <c r="Q36" s="94"/>
      <c r="R36" s="179"/>
      <c r="S36" s="64"/>
      <c r="T36" s="179"/>
      <c r="U36" s="141"/>
      <c r="V36" s="254" t="s">
        <v>60</v>
      </c>
      <c r="W36" s="255" t="s">
        <v>60</v>
      </c>
      <c r="X36" s="255" t="s">
        <v>60</v>
      </c>
      <c r="Y36" s="255" t="s">
        <v>60</v>
      </c>
      <c r="Z36" s="255" t="s">
        <v>60</v>
      </c>
      <c r="AA36" s="255" t="s">
        <v>60</v>
      </c>
      <c r="AB36" s="255" t="s">
        <v>60</v>
      </c>
      <c r="AC36" s="255" t="s">
        <v>60</v>
      </c>
      <c r="AD36" s="255" t="s">
        <v>60</v>
      </c>
      <c r="AE36" s="255" t="s">
        <v>60</v>
      </c>
      <c r="AF36" s="255" t="s">
        <v>60</v>
      </c>
      <c r="AG36" s="255" t="s">
        <v>60</v>
      </c>
      <c r="AH36" s="255" t="s">
        <v>61</v>
      </c>
      <c r="AI36" s="255" t="s">
        <v>60</v>
      </c>
      <c r="AJ36" s="255" t="s">
        <v>61</v>
      </c>
      <c r="AK36" s="255" t="s">
        <v>61</v>
      </c>
      <c r="AL36" s="255" t="s">
        <v>60</v>
      </c>
      <c r="AM36" s="255" t="s">
        <v>60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59" customFormat="1" ht="12.75" x14ac:dyDescent="0.2">
      <c r="A37" s="141"/>
      <c r="B37" s="56" t="s">
        <v>125</v>
      </c>
      <c r="C37" s="179"/>
      <c r="D37" s="142"/>
      <c r="E37" s="136"/>
      <c r="F37" s="261"/>
      <c r="G37" s="261">
        <f t="shared" si="1"/>
        <v>0</v>
      </c>
      <c r="H37" s="79"/>
      <c r="I37" s="79"/>
      <c r="J37" s="79"/>
      <c r="K37" s="79"/>
      <c r="L37" s="79"/>
      <c r="M37" s="79"/>
      <c r="N37" s="67"/>
      <c r="O37" s="94"/>
      <c r="P37" s="94"/>
      <c r="Q37" s="94"/>
      <c r="R37" s="179"/>
      <c r="S37" s="64"/>
      <c r="T37" s="179"/>
      <c r="U37" s="141"/>
      <c r="V37" s="254" t="s">
        <v>60</v>
      </c>
      <c r="W37" s="255" t="s">
        <v>60</v>
      </c>
      <c r="X37" s="255" t="s">
        <v>60</v>
      </c>
      <c r="Y37" s="255" t="s">
        <v>60</v>
      </c>
      <c r="Z37" s="255" t="s">
        <v>60</v>
      </c>
      <c r="AA37" s="255" t="s">
        <v>60</v>
      </c>
      <c r="AB37" s="255" t="s">
        <v>60</v>
      </c>
      <c r="AC37" s="255" t="s">
        <v>60</v>
      </c>
      <c r="AD37" s="255" t="s">
        <v>60</v>
      </c>
      <c r="AE37" s="255" t="s">
        <v>60</v>
      </c>
      <c r="AF37" s="255" t="s">
        <v>60</v>
      </c>
      <c r="AG37" s="255" t="s">
        <v>60</v>
      </c>
      <c r="AH37" s="255" t="s">
        <v>61</v>
      </c>
      <c r="AI37" s="255" t="s">
        <v>60</v>
      </c>
      <c r="AJ37" s="255" t="s">
        <v>61</v>
      </c>
      <c r="AK37" s="255" t="s">
        <v>61</v>
      </c>
      <c r="AL37" s="255" t="s">
        <v>60</v>
      </c>
      <c r="AM37" s="255" t="s">
        <v>60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59" customFormat="1" ht="12.75" x14ac:dyDescent="0.2">
      <c r="A38" s="141"/>
      <c r="B38" s="56" t="s">
        <v>75</v>
      </c>
      <c r="C38" s="179"/>
      <c r="D38" s="143"/>
      <c r="E38" s="136"/>
      <c r="F38" s="261"/>
      <c r="G38" s="261">
        <f t="shared" si="1"/>
        <v>0</v>
      </c>
      <c r="H38" s="79"/>
      <c r="I38" s="79"/>
      <c r="J38" s="79"/>
      <c r="K38" s="79"/>
      <c r="L38" s="79"/>
      <c r="M38" s="79"/>
      <c r="N38" s="67"/>
      <c r="O38" s="94"/>
      <c r="P38" s="94"/>
      <c r="Q38" s="94"/>
      <c r="R38" s="179"/>
      <c r="S38" s="64"/>
      <c r="T38" s="179"/>
      <c r="U38" s="141"/>
      <c r="V38" s="254" t="s">
        <v>60</v>
      </c>
      <c r="W38" s="255" t="s">
        <v>60</v>
      </c>
      <c r="X38" s="255" t="s">
        <v>60</v>
      </c>
      <c r="Y38" s="255" t="s">
        <v>60</v>
      </c>
      <c r="Z38" s="255" t="s">
        <v>60</v>
      </c>
      <c r="AA38" s="255" t="s">
        <v>60</v>
      </c>
      <c r="AB38" s="255" t="s">
        <v>60</v>
      </c>
      <c r="AC38" s="255" t="s">
        <v>60</v>
      </c>
      <c r="AD38" s="255" t="s">
        <v>60</v>
      </c>
      <c r="AE38" s="255" t="s">
        <v>60</v>
      </c>
      <c r="AF38" s="255" t="s">
        <v>60</v>
      </c>
      <c r="AG38" s="255" t="s">
        <v>60</v>
      </c>
      <c r="AH38" s="255" t="s">
        <v>61</v>
      </c>
      <c r="AI38" s="255" t="s">
        <v>60</v>
      </c>
      <c r="AJ38" s="255" t="s">
        <v>60</v>
      </c>
      <c r="AK38" s="255" t="s">
        <v>60</v>
      </c>
      <c r="AL38" s="255" t="s">
        <v>60</v>
      </c>
      <c r="AM38" s="255" t="s">
        <v>60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59" customFormat="1" ht="12.75" x14ac:dyDescent="0.2">
      <c r="A39" s="141"/>
      <c r="B39" s="56" t="s">
        <v>126</v>
      </c>
      <c r="C39" s="179"/>
      <c r="D39" s="143"/>
      <c r="E39" s="136"/>
      <c r="F39" s="261"/>
      <c r="G39" s="261">
        <f t="shared" si="1"/>
        <v>0</v>
      </c>
      <c r="H39" s="79"/>
      <c r="I39" s="79"/>
      <c r="J39" s="79"/>
      <c r="K39" s="79"/>
      <c r="L39" s="79"/>
      <c r="M39" s="79"/>
      <c r="N39" s="67"/>
      <c r="O39" s="94"/>
      <c r="P39" s="94"/>
      <c r="Q39" s="94"/>
      <c r="R39" s="179"/>
      <c r="S39" s="64"/>
      <c r="T39" s="179"/>
      <c r="U39" s="141"/>
      <c r="V39" s="254" t="s">
        <v>60</v>
      </c>
      <c r="W39" s="255" t="s">
        <v>60</v>
      </c>
      <c r="X39" s="255" t="s">
        <v>60</v>
      </c>
      <c r="Y39" s="255" t="s">
        <v>60</v>
      </c>
      <c r="Z39" s="255" t="s">
        <v>60</v>
      </c>
      <c r="AA39" s="255" t="s">
        <v>60</v>
      </c>
      <c r="AB39" s="255" t="s">
        <v>60</v>
      </c>
      <c r="AC39" s="255" t="s">
        <v>60</v>
      </c>
      <c r="AD39" s="255" t="s">
        <v>60</v>
      </c>
      <c r="AE39" s="255" t="s">
        <v>60</v>
      </c>
      <c r="AF39" s="255" t="s">
        <v>60</v>
      </c>
      <c r="AG39" s="255" t="s">
        <v>60</v>
      </c>
      <c r="AH39" s="255" t="s">
        <v>61</v>
      </c>
      <c r="AI39" s="255" t="s">
        <v>60</v>
      </c>
      <c r="AJ39" s="255" t="s">
        <v>61</v>
      </c>
      <c r="AK39" s="255" t="s">
        <v>61</v>
      </c>
      <c r="AL39" s="255" t="s">
        <v>60</v>
      </c>
      <c r="AM39" s="255" t="s">
        <v>60</v>
      </c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59" customFormat="1" ht="12.75" x14ac:dyDescent="0.2">
      <c r="A40" s="141"/>
      <c r="B40" s="56" t="s">
        <v>106</v>
      </c>
      <c r="C40" s="179"/>
      <c r="D40" s="143"/>
      <c r="E40" s="136"/>
      <c r="F40" s="261"/>
      <c r="G40" s="261">
        <f t="shared" si="1"/>
        <v>0</v>
      </c>
      <c r="H40" s="79"/>
      <c r="I40" s="79"/>
      <c r="J40" s="79"/>
      <c r="K40" s="79"/>
      <c r="L40" s="79"/>
      <c r="M40" s="79"/>
      <c r="N40" s="67"/>
      <c r="O40" s="94"/>
      <c r="P40" s="94"/>
      <c r="Q40" s="94"/>
      <c r="R40" s="179"/>
      <c r="S40" s="64"/>
      <c r="T40" s="179"/>
      <c r="U40" s="141"/>
      <c r="V40" s="254" t="s">
        <v>61</v>
      </c>
      <c r="W40" s="255" t="s">
        <v>60</v>
      </c>
      <c r="X40" s="255" t="s">
        <v>60</v>
      </c>
      <c r="Y40" s="255" t="s">
        <v>60</v>
      </c>
      <c r="Z40" s="255" t="s">
        <v>60</v>
      </c>
      <c r="AA40" s="255" t="s">
        <v>60</v>
      </c>
      <c r="AB40" s="255" t="s">
        <v>60</v>
      </c>
      <c r="AC40" s="255" t="s">
        <v>60</v>
      </c>
      <c r="AD40" s="255" t="s">
        <v>61</v>
      </c>
      <c r="AE40" s="255" t="s">
        <v>61</v>
      </c>
      <c r="AF40" s="255" t="s">
        <v>60</v>
      </c>
      <c r="AG40" s="255" t="s">
        <v>61</v>
      </c>
      <c r="AH40" s="255" t="s">
        <v>61</v>
      </c>
      <c r="AI40" s="255" t="s">
        <v>60</v>
      </c>
      <c r="AJ40" s="255" t="s">
        <v>61</v>
      </c>
      <c r="AK40" s="255" t="s">
        <v>61</v>
      </c>
      <c r="AL40" s="255" t="s">
        <v>60</v>
      </c>
      <c r="AM40" s="255" t="s">
        <v>60</v>
      </c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59" customFormat="1" ht="12.75" hidden="1" x14ac:dyDescent="0.2">
      <c r="A41" s="141"/>
      <c r="B41" s="56" t="s">
        <v>221</v>
      </c>
      <c r="C41" s="179"/>
      <c r="D41" s="330"/>
      <c r="E41" s="136"/>
      <c r="F41" s="261"/>
      <c r="G41" s="261">
        <f t="shared" si="1"/>
        <v>0</v>
      </c>
      <c r="H41" s="79"/>
      <c r="I41" s="79"/>
      <c r="J41" s="79"/>
      <c r="K41" s="79"/>
      <c r="L41" s="79"/>
      <c r="M41" s="79"/>
      <c r="N41" s="331"/>
      <c r="O41" s="94"/>
      <c r="P41" s="94"/>
      <c r="Q41" s="94"/>
      <c r="R41" s="179"/>
      <c r="S41" s="64"/>
      <c r="T41" s="179"/>
      <c r="U41" s="141"/>
      <c r="V41" s="254" t="s">
        <v>61</v>
      </c>
      <c r="W41" s="255" t="s">
        <v>61</v>
      </c>
      <c r="X41" s="255" t="s">
        <v>61</v>
      </c>
      <c r="Y41" s="255" t="s">
        <v>61</v>
      </c>
      <c r="Z41" s="255" t="s">
        <v>61</v>
      </c>
      <c r="AA41" s="255" t="s">
        <v>61</v>
      </c>
      <c r="AB41" s="255" t="s">
        <v>61</v>
      </c>
      <c r="AC41" s="255" t="s">
        <v>61</v>
      </c>
      <c r="AD41" s="255" t="s">
        <v>61</v>
      </c>
      <c r="AE41" s="255" t="s">
        <v>61</v>
      </c>
      <c r="AF41" s="255" t="s">
        <v>61</v>
      </c>
      <c r="AG41" s="255" t="s">
        <v>60</v>
      </c>
      <c r="AH41" s="255" t="s">
        <v>61</v>
      </c>
      <c r="AI41" s="255" t="s">
        <v>60</v>
      </c>
      <c r="AJ41" s="255" t="s">
        <v>61</v>
      </c>
      <c r="AK41" s="255" t="s">
        <v>61</v>
      </c>
      <c r="AL41" s="255" t="s">
        <v>60</v>
      </c>
      <c r="AM41" s="255" t="s">
        <v>60</v>
      </c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59" customFormat="1" ht="12.75" hidden="1" x14ac:dyDescent="0.2">
      <c r="A42" s="141"/>
      <c r="B42" s="56" t="s">
        <v>140</v>
      </c>
      <c r="C42" s="179"/>
      <c r="D42" s="330"/>
      <c r="E42" s="136"/>
      <c r="F42" s="261"/>
      <c r="G42" s="261">
        <f t="shared" si="1"/>
        <v>0</v>
      </c>
      <c r="H42" s="79"/>
      <c r="I42" s="79"/>
      <c r="J42" s="79"/>
      <c r="K42" s="79"/>
      <c r="L42" s="79"/>
      <c r="M42" s="79"/>
      <c r="N42" s="331"/>
      <c r="O42" s="94"/>
      <c r="P42" s="94"/>
      <c r="Q42" s="94"/>
      <c r="R42" s="179"/>
      <c r="S42" s="64"/>
      <c r="T42" s="179"/>
      <c r="U42" s="141"/>
      <c r="V42" s="254" t="s">
        <v>60</v>
      </c>
      <c r="W42" s="255" t="s">
        <v>61</v>
      </c>
      <c r="X42" s="255" t="s">
        <v>61</v>
      </c>
      <c r="Y42" s="255" t="s">
        <v>61</v>
      </c>
      <c r="Z42" s="255" t="s">
        <v>60</v>
      </c>
      <c r="AA42" s="255" t="s">
        <v>61</v>
      </c>
      <c r="AB42" s="255" t="s">
        <v>61</v>
      </c>
      <c r="AC42" s="255" t="s">
        <v>61</v>
      </c>
      <c r="AD42" s="255" t="s">
        <v>61</v>
      </c>
      <c r="AE42" s="255" t="s">
        <v>61</v>
      </c>
      <c r="AF42" s="255" t="s">
        <v>61</v>
      </c>
      <c r="AG42" s="255" t="s">
        <v>60</v>
      </c>
      <c r="AH42" s="255" t="s">
        <v>61</v>
      </c>
      <c r="AI42" s="255" t="s">
        <v>61</v>
      </c>
      <c r="AJ42" s="255" t="s">
        <v>61</v>
      </c>
      <c r="AK42" s="255" t="s">
        <v>61</v>
      </c>
      <c r="AL42" s="255" t="s">
        <v>61</v>
      </c>
      <c r="AM42" s="255" t="s">
        <v>61</v>
      </c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59" customFormat="1" ht="13.5" thickBot="1" x14ac:dyDescent="0.25">
      <c r="A43" s="141"/>
      <c r="B43" s="39" t="s">
        <v>88</v>
      </c>
      <c r="C43" s="179"/>
      <c r="D43" s="262"/>
      <c r="E43" s="136"/>
      <c r="F43" s="263"/>
      <c r="G43" s="263">
        <f t="shared" si="1"/>
        <v>0</v>
      </c>
      <c r="H43" s="79"/>
      <c r="I43" s="79"/>
      <c r="J43" s="79"/>
      <c r="K43" s="79"/>
      <c r="L43" s="79"/>
      <c r="M43" s="79"/>
      <c r="N43" s="187"/>
      <c r="O43" s="94"/>
      <c r="P43" s="94"/>
      <c r="Q43" s="94"/>
      <c r="R43" s="179"/>
      <c r="S43" s="64"/>
      <c r="T43" s="179"/>
      <c r="U43" s="141"/>
      <c r="V43" s="254" t="s">
        <v>60</v>
      </c>
      <c r="W43" s="255" t="s">
        <v>60</v>
      </c>
      <c r="X43" s="255" t="s">
        <v>60</v>
      </c>
      <c r="Y43" s="255" t="s">
        <v>60</v>
      </c>
      <c r="Z43" s="255" t="s">
        <v>60</v>
      </c>
      <c r="AA43" s="255" t="s">
        <v>60</v>
      </c>
      <c r="AB43" s="255" t="s">
        <v>60</v>
      </c>
      <c r="AC43" s="255" t="s">
        <v>60</v>
      </c>
      <c r="AD43" s="255" t="s">
        <v>60</v>
      </c>
      <c r="AE43" s="255" t="s">
        <v>60</v>
      </c>
      <c r="AF43" s="255" t="s">
        <v>60</v>
      </c>
      <c r="AG43" s="255" t="s">
        <v>60</v>
      </c>
      <c r="AH43" s="255" t="s">
        <v>60</v>
      </c>
      <c r="AI43" s="255" t="s">
        <v>60</v>
      </c>
      <c r="AJ43" s="255" t="s">
        <v>61</v>
      </c>
      <c r="AK43" s="255" t="s">
        <v>60</v>
      </c>
      <c r="AL43" s="255" t="s">
        <v>60</v>
      </c>
      <c r="AM43" s="255" t="s">
        <v>60</v>
      </c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59" customFormat="1" ht="18" customHeight="1" x14ac:dyDescent="0.2">
      <c r="A44" s="141"/>
      <c r="B44" s="249"/>
      <c r="C44" s="179"/>
      <c r="D44" s="264"/>
      <c r="E44" s="267"/>
      <c r="F44" s="264"/>
      <c r="G44" s="264"/>
      <c r="H44" s="264"/>
      <c r="I44" s="264"/>
      <c r="J44" s="264"/>
      <c r="K44" s="264"/>
      <c r="L44" s="264"/>
      <c r="M44" s="264"/>
      <c r="N44" s="93"/>
      <c r="O44" s="93"/>
      <c r="P44" s="93"/>
      <c r="Q44" s="93"/>
      <c r="R44" s="268"/>
      <c r="S44" s="144"/>
      <c r="T44" s="141"/>
      <c r="U44" s="141"/>
      <c r="V44" s="254" t="s">
        <v>60</v>
      </c>
      <c r="W44" s="255" t="s">
        <v>60</v>
      </c>
      <c r="X44" s="255" t="s">
        <v>60</v>
      </c>
      <c r="Y44" s="255" t="s">
        <v>60</v>
      </c>
      <c r="Z44" s="255" t="s">
        <v>60</v>
      </c>
      <c r="AA44" s="255" t="s">
        <v>60</v>
      </c>
      <c r="AB44" s="255" t="s">
        <v>60</v>
      </c>
      <c r="AC44" s="255" t="s">
        <v>60</v>
      </c>
      <c r="AD44" s="255" t="s">
        <v>60</v>
      </c>
      <c r="AE44" s="255" t="s">
        <v>60</v>
      </c>
      <c r="AF44" s="255" t="s">
        <v>60</v>
      </c>
      <c r="AG44" s="255" t="s">
        <v>60</v>
      </c>
      <c r="AH44" s="255" t="s">
        <v>60</v>
      </c>
      <c r="AI44" s="255" t="s">
        <v>60</v>
      </c>
      <c r="AJ44" s="255" t="s">
        <v>60</v>
      </c>
      <c r="AK44" s="255" t="s">
        <v>60</v>
      </c>
      <c r="AL44" s="255" t="s">
        <v>60</v>
      </c>
      <c r="AM44" s="255" t="s">
        <v>60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59" customFormat="1" ht="18" customHeight="1" thickBot="1" x14ac:dyDescent="0.25">
      <c r="A45" s="141"/>
      <c r="B45" s="249"/>
      <c r="C45" s="179"/>
      <c r="D45" s="264"/>
      <c r="E45" s="267"/>
      <c r="F45" s="264"/>
      <c r="G45" s="264"/>
      <c r="H45" s="264"/>
      <c r="I45" s="264"/>
      <c r="J45" s="264"/>
      <c r="K45" s="264"/>
      <c r="L45" s="264"/>
      <c r="M45" s="264"/>
      <c r="N45" s="93"/>
      <c r="O45" s="93"/>
      <c r="P45" s="93"/>
      <c r="Q45" s="93"/>
      <c r="R45" s="268"/>
      <c r="S45" s="144"/>
      <c r="T45" s="141"/>
      <c r="U45" s="141"/>
      <c r="V45" s="254" t="s">
        <v>60</v>
      </c>
      <c r="W45" s="255" t="s">
        <v>60</v>
      </c>
      <c r="X45" s="255" t="s">
        <v>60</v>
      </c>
      <c r="Y45" s="255" t="s">
        <v>60</v>
      </c>
      <c r="Z45" s="255" t="s">
        <v>60</v>
      </c>
      <c r="AA45" s="255" t="s">
        <v>60</v>
      </c>
      <c r="AB45" s="255" t="s">
        <v>60</v>
      </c>
      <c r="AC45" s="255" t="s">
        <v>60</v>
      </c>
      <c r="AD45" s="255" t="s">
        <v>60</v>
      </c>
      <c r="AE45" s="255" t="s">
        <v>60</v>
      </c>
      <c r="AF45" s="255" t="s">
        <v>60</v>
      </c>
      <c r="AG45" s="255" t="s">
        <v>60</v>
      </c>
      <c r="AH45" s="255" t="s">
        <v>60</v>
      </c>
      <c r="AI45" s="255" t="s">
        <v>60</v>
      </c>
      <c r="AJ45" s="255" t="s">
        <v>60</v>
      </c>
      <c r="AK45" s="255" t="s">
        <v>60</v>
      </c>
      <c r="AL45" s="255" t="s">
        <v>60</v>
      </c>
      <c r="AM45" s="255" t="s">
        <v>60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59" customFormat="1" ht="18" customHeight="1" thickBot="1" x14ac:dyDescent="0.25">
      <c r="A46" s="141"/>
      <c r="B46" s="36" t="s">
        <v>21</v>
      </c>
      <c r="C46" s="179"/>
      <c r="D46" s="45">
        <f>SUM(D48,D57,D65,D72,D81,D97,D104)</f>
        <v>0</v>
      </c>
      <c r="E46" s="42"/>
      <c r="F46" s="45">
        <f>SUM(F48,F57,F65,F72,F81,F97,F104)</f>
        <v>0</v>
      </c>
      <c r="G46" s="45">
        <f>SUM(G48,G57,G65,G72,G81,G97,G104)</f>
        <v>0</v>
      </c>
      <c r="H46" s="97"/>
      <c r="I46" s="45">
        <f t="shared" ref="I46" si="2">SUM(I48,I57,I65,I72,I81,I97,I104)</f>
        <v>0</v>
      </c>
      <c r="J46" s="97"/>
      <c r="K46" s="45">
        <f>SUM(K48,K57,K65,K72,K81,K97,K104)</f>
        <v>0</v>
      </c>
      <c r="L46" s="60"/>
      <c r="M46" s="60"/>
      <c r="N46" s="20"/>
      <c r="O46" s="20"/>
      <c r="P46" s="20"/>
      <c r="Q46" s="20"/>
      <c r="R46" s="145"/>
      <c r="S46" s="41">
        <f>IFERROR(D46/$D$46,0)</f>
        <v>0</v>
      </c>
      <c r="T46" s="141"/>
      <c r="U46" s="141"/>
      <c r="V46" s="254" t="s">
        <v>60</v>
      </c>
      <c r="W46" s="255" t="s">
        <v>60</v>
      </c>
      <c r="X46" s="255" t="s">
        <v>60</v>
      </c>
      <c r="Y46" s="255" t="s">
        <v>60</v>
      </c>
      <c r="Z46" s="255" t="s">
        <v>60</v>
      </c>
      <c r="AA46" s="255" t="s">
        <v>60</v>
      </c>
      <c r="AB46" s="255" t="s">
        <v>60</v>
      </c>
      <c r="AC46" s="255" t="s">
        <v>60</v>
      </c>
      <c r="AD46" s="255" t="s">
        <v>60</v>
      </c>
      <c r="AE46" s="255" t="s">
        <v>60</v>
      </c>
      <c r="AF46" s="255" t="s">
        <v>60</v>
      </c>
      <c r="AG46" s="255" t="s">
        <v>60</v>
      </c>
      <c r="AH46" s="255" t="s">
        <v>60</v>
      </c>
      <c r="AI46" s="255" t="s">
        <v>60</v>
      </c>
      <c r="AJ46" s="255" t="s">
        <v>60</v>
      </c>
      <c r="AK46" s="255" t="s">
        <v>60</v>
      </c>
      <c r="AL46" s="255" t="s">
        <v>60</v>
      </c>
      <c r="AM46" s="255" t="s">
        <v>60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59" customFormat="1" ht="18" customHeight="1" thickBot="1" x14ac:dyDescent="0.25">
      <c r="A47" s="141"/>
      <c r="B47" s="249"/>
      <c r="C47" s="179"/>
      <c r="D47" s="264"/>
      <c r="E47" s="265"/>
      <c r="F47" s="264"/>
      <c r="G47" s="264"/>
      <c r="H47" s="264"/>
      <c r="I47" s="264"/>
      <c r="J47" s="264"/>
      <c r="K47" s="264"/>
      <c r="L47" s="264"/>
      <c r="M47" s="264"/>
      <c r="N47" s="95"/>
      <c r="O47" s="95"/>
      <c r="P47" s="95"/>
      <c r="Q47" s="95"/>
      <c r="R47" s="268"/>
      <c r="S47" s="144"/>
      <c r="T47" s="141"/>
      <c r="U47" s="141"/>
      <c r="V47" s="254" t="s">
        <v>60</v>
      </c>
      <c r="W47" s="255" t="s">
        <v>60</v>
      </c>
      <c r="X47" s="255" t="s">
        <v>60</v>
      </c>
      <c r="Y47" s="255" t="s">
        <v>60</v>
      </c>
      <c r="Z47" s="255" t="s">
        <v>60</v>
      </c>
      <c r="AA47" s="255" t="s">
        <v>60</v>
      </c>
      <c r="AB47" s="255" t="s">
        <v>60</v>
      </c>
      <c r="AC47" s="255" t="s">
        <v>60</v>
      </c>
      <c r="AD47" s="255" t="s">
        <v>60</v>
      </c>
      <c r="AE47" s="255" t="s">
        <v>60</v>
      </c>
      <c r="AF47" s="255" t="s">
        <v>60</v>
      </c>
      <c r="AG47" s="255" t="s">
        <v>60</v>
      </c>
      <c r="AH47" s="255" t="s">
        <v>60</v>
      </c>
      <c r="AI47" s="255" t="s">
        <v>60</v>
      </c>
      <c r="AJ47" s="255" t="s">
        <v>60</v>
      </c>
      <c r="AK47" s="255" t="s">
        <v>60</v>
      </c>
      <c r="AL47" s="255" t="s">
        <v>60</v>
      </c>
      <c r="AM47" s="255" t="s">
        <v>60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59" customFormat="1" ht="18" customHeight="1" thickBot="1" x14ac:dyDescent="0.25">
      <c r="A48" s="141"/>
      <c r="B48" s="19" t="s">
        <v>100</v>
      </c>
      <c r="C48" s="268"/>
      <c r="D48" s="44">
        <f>SUM(D49:D55)</f>
        <v>0</v>
      </c>
      <c r="E48" s="31"/>
      <c r="F48" s="47">
        <f>SUM(F49:F55)</f>
        <v>0</v>
      </c>
      <c r="G48" s="47">
        <f>SUM(G49:G55)</f>
        <v>0</v>
      </c>
      <c r="H48" s="51"/>
      <c r="I48" s="47">
        <f>SUM(I49:I55)</f>
        <v>0</v>
      </c>
      <c r="J48" s="51"/>
      <c r="K48" s="47">
        <f>SUM(K49:K55)</f>
        <v>0</v>
      </c>
      <c r="L48" s="51"/>
      <c r="M48" s="51"/>
      <c r="N48" s="388" t="s">
        <v>259</v>
      </c>
      <c r="O48" s="10"/>
      <c r="P48" s="10"/>
      <c r="Q48" s="10"/>
      <c r="R48" s="141"/>
      <c r="S48" s="137">
        <f t="shared" ref="S48:S53" si="3">IFERROR(D48/$D$46,0)</f>
        <v>0</v>
      </c>
      <c r="T48" s="141"/>
      <c r="U48" s="141"/>
      <c r="V48" s="254" t="s">
        <v>60</v>
      </c>
      <c r="W48" s="255" t="s">
        <v>60</v>
      </c>
      <c r="X48" s="255" t="s">
        <v>60</v>
      </c>
      <c r="Y48" s="255" t="s">
        <v>60</v>
      </c>
      <c r="Z48" s="255" t="s">
        <v>60</v>
      </c>
      <c r="AA48" s="255" t="s">
        <v>60</v>
      </c>
      <c r="AB48" s="255" t="s">
        <v>60</v>
      </c>
      <c r="AC48" s="255" t="s">
        <v>60</v>
      </c>
      <c r="AD48" s="255" t="s">
        <v>60</v>
      </c>
      <c r="AE48" s="255" t="s">
        <v>60</v>
      </c>
      <c r="AF48" s="255" t="s">
        <v>60</v>
      </c>
      <c r="AG48" s="255" t="s">
        <v>60</v>
      </c>
      <c r="AH48" s="255" t="s">
        <v>60</v>
      </c>
      <c r="AI48" s="255" t="s">
        <v>60</v>
      </c>
      <c r="AJ48" s="255" t="s">
        <v>60</v>
      </c>
      <c r="AK48" s="255" t="s">
        <v>60</v>
      </c>
      <c r="AL48" s="255" t="s">
        <v>60</v>
      </c>
      <c r="AM48" s="255" t="s">
        <v>60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59" customFormat="1" ht="13.9" customHeight="1" x14ac:dyDescent="0.2">
      <c r="A49" s="141"/>
      <c r="B49" s="244" t="s">
        <v>53</v>
      </c>
      <c r="C49" s="268"/>
      <c r="D49" s="258">
        <f>SUM(F49:G49)</f>
        <v>0</v>
      </c>
      <c r="E49" s="136"/>
      <c r="F49" s="87">
        <f>'Beiblatt Personal'!H20</f>
        <v>0</v>
      </c>
      <c r="G49" s="84">
        <f>'Beiblatt Personal'!I20</f>
        <v>0</v>
      </c>
      <c r="H49" s="79"/>
      <c r="I49" s="269"/>
      <c r="J49" s="79"/>
      <c r="K49" s="269">
        <f>'Beiblatt Personal'!S20</f>
        <v>0</v>
      </c>
      <c r="L49" s="79"/>
      <c r="M49" s="79"/>
      <c r="N49" s="270" t="s">
        <v>30</v>
      </c>
      <c r="O49" s="93"/>
      <c r="P49" s="93"/>
      <c r="Q49" s="93"/>
      <c r="R49" s="141"/>
      <c r="S49" s="271">
        <f>IFERROR(D49/$D$46,0)</f>
        <v>0</v>
      </c>
      <c r="T49" s="141"/>
      <c r="U49" s="141"/>
      <c r="V49" s="254" t="s">
        <v>60</v>
      </c>
      <c r="W49" s="255" t="s">
        <v>60</v>
      </c>
      <c r="X49" s="255" t="s">
        <v>60</v>
      </c>
      <c r="Y49" s="255" t="s">
        <v>60</v>
      </c>
      <c r="Z49" s="255" t="s">
        <v>60</v>
      </c>
      <c r="AA49" s="255" t="s">
        <v>60</v>
      </c>
      <c r="AB49" s="255" t="s">
        <v>60</v>
      </c>
      <c r="AC49" s="255" t="s">
        <v>60</v>
      </c>
      <c r="AD49" s="255" t="s">
        <v>60</v>
      </c>
      <c r="AE49" s="255" t="s">
        <v>60</v>
      </c>
      <c r="AF49" s="255" t="s">
        <v>60</v>
      </c>
      <c r="AG49" s="255" t="s">
        <v>60</v>
      </c>
      <c r="AH49" s="255" t="s">
        <v>60</v>
      </c>
      <c r="AI49" s="255" t="s">
        <v>60</v>
      </c>
      <c r="AJ49" s="255" t="s">
        <v>60</v>
      </c>
      <c r="AK49" s="255" t="s">
        <v>60</v>
      </c>
      <c r="AL49" s="255" t="s">
        <v>60</v>
      </c>
      <c r="AM49" s="255" t="s">
        <v>60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59" customFormat="1" ht="13.9" customHeight="1" x14ac:dyDescent="0.2">
      <c r="A50" s="141"/>
      <c r="B50" s="55" t="s">
        <v>116</v>
      </c>
      <c r="C50" s="268"/>
      <c r="D50" s="258">
        <f>SUM(F50:G50)</f>
        <v>0</v>
      </c>
      <c r="E50" s="136"/>
      <c r="F50" s="257">
        <f>'Beiblatt Personal'!H41</f>
        <v>0</v>
      </c>
      <c r="G50" s="258">
        <f>'Beiblatt Personal'!I41</f>
        <v>0</v>
      </c>
      <c r="H50" s="79"/>
      <c r="I50" s="272">
        <f>'Beiblatt Personal'!N41</f>
        <v>0</v>
      </c>
      <c r="J50" s="79"/>
      <c r="K50" s="272">
        <f>'Beiblatt Personal'!S41</f>
        <v>0</v>
      </c>
      <c r="L50" s="79"/>
      <c r="M50" s="79"/>
      <c r="N50" s="58" t="s">
        <v>30</v>
      </c>
      <c r="O50" s="93"/>
      <c r="P50" s="93"/>
      <c r="Q50" s="93"/>
      <c r="R50" s="141"/>
      <c r="S50" s="273">
        <f t="shared" si="3"/>
        <v>0</v>
      </c>
      <c r="T50" s="141"/>
      <c r="U50" s="141"/>
      <c r="V50" s="254" t="s">
        <v>60</v>
      </c>
      <c r="W50" s="255" t="s">
        <v>60</v>
      </c>
      <c r="X50" s="255" t="s">
        <v>60</v>
      </c>
      <c r="Y50" s="255" t="s">
        <v>60</v>
      </c>
      <c r="Z50" s="255" t="s">
        <v>60</v>
      </c>
      <c r="AA50" s="255" t="s">
        <v>61</v>
      </c>
      <c r="AB50" s="255" t="s">
        <v>60</v>
      </c>
      <c r="AC50" s="255" t="s">
        <v>60</v>
      </c>
      <c r="AD50" s="255" t="s">
        <v>60</v>
      </c>
      <c r="AE50" s="255" t="s">
        <v>60</v>
      </c>
      <c r="AF50" s="255" t="s">
        <v>60</v>
      </c>
      <c r="AG50" s="255" t="s">
        <v>60</v>
      </c>
      <c r="AH50" s="255" t="s">
        <v>61</v>
      </c>
      <c r="AI50" s="255" t="s">
        <v>61</v>
      </c>
      <c r="AJ50" s="255" t="s">
        <v>60</v>
      </c>
      <c r="AK50" s="255" t="s">
        <v>61</v>
      </c>
      <c r="AL50" s="255" t="s">
        <v>61</v>
      </c>
      <c r="AM50" s="255" t="s">
        <v>61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59" customFormat="1" ht="13.9" customHeight="1" x14ac:dyDescent="0.2">
      <c r="A51" s="141"/>
      <c r="B51" s="55" t="s">
        <v>34</v>
      </c>
      <c r="C51" s="268"/>
      <c r="D51" s="258">
        <f>SUM(F51:G51)</f>
        <v>0</v>
      </c>
      <c r="E51" s="136"/>
      <c r="F51" s="257">
        <f>'Beiblatt Personal'!H51</f>
        <v>0</v>
      </c>
      <c r="G51" s="258">
        <f>'Beiblatt Personal'!I51</f>
        <v>0</v>
      </c>
      <c r="H51" s="79"/>
      <c r="I51" s="272"/>
      <c r="J51" s="79"/>
      <c r="K51" s="272"/>
      <c r="L51" s="79"/>
      <c r="M51" s="79"/>
      <c r="N51" s="58" t="s">
        <v>30</v>
      </c>
      <c r="O51" s="93"/>
      <c r="P51" s="93"/>
      <c r="Q51" s="93"/>
      <c r="R51" s="141"/>
      <c r="S51" s="273">
        <f t="shared" si="3"/>
        <v>0</v>
      </c>
      <c r="T51" s="141"/>
      <c r="U51" s="141"/>
      <c r="V51" s="254" t="s">
        <v>60</v>
      </c>
      <c r="W51" s="255" t="s">
        <v>60</v>
      </c>
      <c r="X51" s="255" t="s">
        <v>60</v>
      </c>
      <c r="Y51" s="255" t="s">
        <v>60</v>
      </c>
      <c r="Z51" s="255" t="s">
        <v>60</v>
      </c>
      <c r="AA51" s="255" t="s">
        <v>60</v>
      </c>
      <c r="AB51" s="255" t="s">
        <v>60</v>
      </c>
      <c r="AC51" s="255" t="s">
        <v>60</v>
      </c>
      <c r="AD51" s="255" t="s">
        <v>60</v>
      </c>
      <c r="AE51" s="255" t="s">
        <v>60</v>
      </c>
      <c r="AF51" s="255" t="s">
        <v>60</v>
      </c>
      <c r="AG51" s="255" t="s">
        <v>60</v>
      </c>
      <c r="AH51" s="255" t="s">
        <v>61</v>
      </c>
      <c r="AI51" s="255" t="s">
        <v>60</v>
      </c>
      <c r="AJ51" s="255" t="s">
        <v>60</v>
      </c>
      <c r="AK51" s="255" t="s">
        <v>60</v>
      </c>
      <c r="AL51" s="255" t="s">
        <v>60</v>
      </c>
      <c r="AM51" s="255" t="s">
        <v>60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59" customFormat="1" ht="13.9" customHeight="1" x14ac:dyDescent="0.2">
      <c r="A52" s="141"/>
      <c r="B52" s="55" t="s">
        <v>3</v>
      </c>
      <c r="C52" s="268"/>
      <c r="D52" s="258">
        <f t="shared" ref="D52:D53" si="4">SUM(F52:G52)</f>
        <v>0</v>
      </c>
      <c r="E52" s="136"/>
      <c r="F52" s="257">
        <f>'Beiblatt Personal'!H63</f>
        <v>0</v>
      </c>
      <c r="G52" s="258">
        <f>'Beiblatt Personal'!I63</f>
        <v>0</v>
      </c>
      <c r="H52" s="79"/>
      <c r="I52" s="272"/>
      <c r="J52" s="79"/>
      <c r="K52" s="272">
        <f>'Beiblatt Personal'!S63</f>
        <v>0</v>
      </c>
      <c r="L52" s="79"/>
      <c r="M52" s="79"/>
      <c r="N52" s="58" t="s">
        <v>30</v>
      </c>
      <c r="O52" s="93"/>
      <c r="P52" s="93"/>
      <c r="Q52" s="93"/>
      <c r="R52" s="141"/>
      <c r="S52" s="273">
        <f t="shared" si="3"/>
        <v>0</v>
      </c>
      <c r="T52" s="141"/>
      <c r="U52" s="141"/>
      <c r="V52" s="254" t="s">
        <v>60</v>
      </c>
      <c r="W52" s="255" t="s">
        <v>60</v>
      </c>
      <c r="X52" s="255" t="s">
        <v>60</v>
      </c>
      <c r="Y52" s="255" t="s">
        <v>60</v>
      </c>
      <c r="Z52" s="255" t="s">
        <v>60</v>
      </c>
      <c r="AA52" s="255" t="s">
        <v>60</v>
      </c>
      <c r="AB52" s="255" t="s">
        <v>60</v>
      </c>
      <c r="AC52" s="255" t="s">
        <v>60</v>
      </c>
      <c r="AD52" s="255" t="s">
        <v>60</v>
      </c>
      <c r="AE52" s="255" t="s">
        <v>60</v>
      </c>
      <c r="AF52" s="255" t="s">
        <v>60</v>
      </c>
      <c r="AG52" s="255" t="s">
        <v>60</v>
      </c>
      <c r="AH52" s="255" t="s">
        <v>60</v>
      </c>
      <c r="AI52" s="255" t="s">
        <v>61</v>
      </c>
      <c r="AJ52" s="255" t="s">
        <v>61</v>
      </c>
      <c r="AK52" s="255" t="s">
        <v>61</v>
      </c>
      <c r="AL52" s="255" t="s">
        <v>61</v>
      </c>
      <c r="AM52" s="255" t="s">
        <v>61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59" customFormat="1" ht="13.9" hidden="1" customHeight="1" x14ac:dyDescent="0.2">
      <c r="A53" s="141"/>
      <c r="B53" s="56" t="s">
        <v>54</v>
      </c>
      <c r="C53" s="268"/>
      <c r="D53" s="261">
        <f t="shared" si="4"/>
        <v>0</v>
      </c>
      <c r="E53" s="136"/>
      <c r="F53" s="260">
        <f>'Beiblatt Personal'!H70</f>
        <v>0</v>
      </c>
      <c r="G53" s="261">
        <f>'Beiblatt Personal'!I70</f>
        <v>0</v>
      </c>
      <c r="H53" s="79"/>
      <c r="I53" s="272"/>
      <c r="J53" s="79"/>
      <c r="K53" s="272"/>
      <c r="L53" s="79"/>
      <c r="M53" s="79"/>
      <c r="N53" s="58" t="s">
        <v>30</v>
      </c>
      <c r="O53" s="93"/>
      <c r="P53" s="93"/>
      <c r="Q53" s="93"/>
      <c r="R53" s="141"/>
      <c r="S53" s="273">
        <f t="shared" si="3"/>
        <v>0</v>
      </c>
      <c r="T53" s="141"/>
      <c r="U53" s="141"/>
      <c r="V53" s="254" t="s">
        <v>61</v>
      </c>
      <c r="W53" s="255" t="s">
        <v>61</v>
      </c>
      <c r="X53" s="255" t="s">
        <v>61</v>
      </c>
      <c r="Y53" s="255" t="s">
        <v>61</v>
      </c>
      <c r="Z53" s="255" t="s">
        <v>61</v>
      </c>
      <c r="AA53" s="255" t="s">
        <v>61</v>
      </c>
      <c r="AB53" s="255" t="s">
        <v>61</v>
      </c>
      <c r="AC53" s="255" t="s">
        <v>61</v>
      </c>
      <c r="AD53" s="255" t="s">
        <v>60</v>
      </c>
      <c r="AE53" s="255" t="s">
        <v>61</v>
      </c>
      <c r="AF53" s="255" t="s">
        <v>61</v>
      </c>
      <c r="AG53" s="255" t="s">
        <v>61</v>
      </c>
      <c r="AH53" s="255" t="s">
        <v>60</v>
      </c>
      <c r="AI53" s="255" t="s">
        <v>61</v>
      </c>
      <c r="AJ53" s="255" t="s">
        <v>61</v>
      </c>
      <c r="AK53" s="255" t="s">
        <v>61</v>
      </c>
      <c r="AL53" s="255" t="s">
        <v>61</v>
      </c>
      <c r="AM53" s="255" t="s">
        <v>61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59" customFormat="1" ht="13.9" customHeight="1" x14ac:dyDescent="0.2">
      <c r="A54" s="141"/>
      <c r="B54" s="55" t="s">
        <v>15</v>
      </c>
      <c r="C54" s="268"/>
      <c r="D54" s="258">
        <f>SUM(F54:G54)</f>
        <v>0</v>
      </c>
      <c r="E54" s="136"/>
      <c r="F54" s="257">
        <f>'Beiblatt Personal'!H77</f>
        <v>0</v>
      </c>
      <c r="G54" s="258">
        <f>'Beiblatt Personal'!I77</f>
        <v>0</v>
      </c>
      <c r="H54" s="79"/>
      <c r="I54" s="272"/>
      <c r="J54" s="79"/>
      <c r="K54" s="272">
        <f>'Beiblatt Personal'!S77</f>
        <v>0</v>
      </c>
      <c r="L54" s="79"/>
      <c r="M54" s="79"/>
      <c r="N54" s="58" t="s">
        <v>30</v>
      </c>
      <c r="O54" s="93"/>
      <c r="P54" s="93"/>
      <c r="Q54" s="93"/>
      <c r="R54" s="141"/>
      <c r="S54" s="273">
        <f>IFERROR(D54/$D$46,0)</f>
        <v>0</v>
      </c>
      <c r="T54" s="141"/>
      <c r="U54" s="141"/>
      <c r="V54" s="254" t="s">
        <v>60</v>
      </c>
      <c r="W54" s="255" t="s">
        <v>60</v>
      </c>
      <c r="X54" s="255" t="s">
        <v>60</v>
      </c>
      <c r="Y54" s="255" t="s">
        <v>60</v>
      </c>
      <c r="Z54" s="255" t="s">
        <v>60</v>
      </c>
      <c r="AA54" s="255" t="s">
        <v>60</v>
      </c>
      <c r="AB54" s="255" t="s">
        <v>60</v>
      </c>
      <c r="AC54" s="255" t="s">
        <v>60</v>
      </c>
      <c r="AD54" s="255" t="s">
        <v>60</v>
      </c>
      <c r="AE54" s="255" t="s">
        <v>60</v>
      </c>
      <c r="AF54" s="255" t="s">
        <v>60</v>
      </c>
      <c r="AG54" s="255" t="s">
        <v>60</v>
      </c>
      <c r="AH54" s="255" t="s">
        <v>60</v>
      </c>
      <c r="AI54" s="255" t="s">
        <v>60</v>
      </c>
      <c r="AJ54" s="255" t="s">
        <v>60</v>
      </c>
      <c r="AK54" s="255" t="s">
        <v>61</v>
      </c>
      <c r="AL54" s="255" t="s">
        <v>60</v>
      </c>
      <c r="AM54" s="255" t="s">
        <v>60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59" customFormat="1" ht="13.5" thickBot="1" x14ac:dyDescent="0.25">
      <c r="A55" s="141"/>
      <c r="B55" s="39" t="s">
        <v>33</v>
      </c>
      <c r="C55" s="268"/>
      <c r="D55" s="262"/>
      <c r="E55" s="136"/>
      <c r="F55" s="263"/>
      <c r="G55" s="263">
        <f>D55</f>
        <v>0</v>
      </c>
      <c r="H55" s="79"/>
      <c r="I55" s="274"/>
      <c r="J55" s="79"/>
      <c r="K55" s="274"/>
      <c r="L55" s="79"/>
      <c r="M55" s="79"/>
      <c r="N55" s="187"/>
      <c r="O55" s="94"/>
      <c r="P55" s="94"/>
      <c r="Q55" s="94"/>
      <c r="R55" s="141"/>
      <c r="S55" s="275">
        <f>IFERROR(D55/$D$46,0)</f>
        <v>0</v>
      </c>
      <c r="T55" s="141"/>
      <c r="U55" s="141"/>
      <c r="V55" s="254" t="s">
        <v>60</v>
      </c>
      <c r="W55" s="255" t="s">
        <v>60</v>
      </c>
      <c r="X55" s="255" t="s">
        <v>60</v>
      </c>
      <c r="Y55" s="255" t="s">
        <v>60</v>
      </c>
      <c r="Z55" s="255" t="s">
        <v>60</v>
      </c>
      <c r="AA55" s="255" t="s">
        <v>60</v>
      </c>
      <c r="AB55" s="255" t="s">
        <v>60</v>
      </c>
      <c r="AC55" s="255" t="s">
        <v>60</v>
      </c>
      <c r="AD55" s="255" t="s">
        <v>60</v>
      </c>
      <c r="AE55" s="255" t="s">
        <v>60</v>
      </c>
      <c r="AF55" s="255" t="s">
        <v>60</v>
      </c>
      <c r="AG55" s="255" t="s">
        <v>60</v>
      </c>
      <c r="AH55" s="255" t="s">
        <v>60</v>
      </c>
      <c r="AI55" s="255" t="s">
        <v>60</v>
      </c>
      <c r="AJ55" s="255" t="s">
        <v>60</v>
      </c>
      <c r="AK55" s="255" t="s">
        <v>60</v>
      </c>
      <c r="AL55" s="255" t="s">
        <v>60</v>
      </c>
      <c r="AM55" s="255" t="s">
        <v>60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59" customFormat="1" ht="18" customHeight="1" thickBot="1" x14ac:dyDescent="0.25">
      <c r="A56" s="141"/>
      <c r="B56" s="249"/>
      <c r="C56" s="268"/>
      <c r="D56" s="264"/>
      <c r="E56" s="265"/>
      <c r="F56" s="264"/>
      <c r="G56" s="264"/>
      <c r="H56" s="264"/>
      <c r="I56" s="264"/>
      <c r="J56" s="264"/>
      <c r="K56" s="264"/>
      <c r="L56" s="264"/>
      <c r="M56" s="264"/>
      <c r="N56" s="289"/>
      <c r="O56" s="289"/>
      <c r="P56" s="289"/>
      <c r="Q56" s="289"/>
      <c r="R56" s="141"/>
      <c r="S56" s="40"/>
      <c r="T56" s="141"/>
      <c r="U56" s="141"/>
      <c r="V56" s="254" t="s">
        <v>60</v>
      </c>
      <c r="W56" s="255" t="s">
        <v>60</v>
      </c>
      <c r="X56" s="255" t="s">
        <v>60</v>
      </c>
      <c r="Y56" s="255" t="s">
        <v>60</v>
      </c>
      <c r="Z56" s="255" t="s">
        <v>60</v>
      </c>
      <c r="AA56" s="255" t="s">
        <v>60</v>
      </c>
      <c r="AB56" s="255" t="s">
        <v>60</v>
      </c>
      <c r="AC56" s="255" t="s">
        <v>60</v>
      </c>
      <c r="AD56" s="255" t="s">
        <v>60</v>
      </c>
      <c r="AE56" s="255" t="s">
        <v>60</v>
      </c>
      <c r="AF56" s="255" t="s">
        <v>60</v>
      </c>
      <c r="AG56" s="255" t="s">
        <v>60</v>
      </c>
      <c r="AH56" s="255" t="s">
        <v>60</v>
      </c>
      <c r="AI56" s="255" t="s">
        <v>60</v>
      </c>
      <c r="AJ56" s="255" t="s">
        <v>60</v>
      </c>
      <c r="AK56" s="255" t="s">
        <v>60</v>
      </c>
      <c r="AL56" s="255" t="s">
        <v>60</v>
      </c>
      <c r="AM56" s="255" t="s">
        <v>60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59" customFormat="1" ht="18" customHeight="1" thickBot="1" x14ac:dyDescent="0.25">
      <c r="A57" s="141"/>
      <c r="B57" s="19" t="s">
        <v>99</v>
      </c>
      <c r="C57" s="268"/>
      <c r="D57" s="44">
        <f>SUM(D58:D63)</f>
        <v>0</v>
      </c>
      <c r="E57" s="73"/>
      <c r="F57" s="47">
        <f>SUM(F58:F63)</f>
        <v>0</v>
      </c>
      <c r="G57" s="47">
        <f>SUM(G58:G63)</f>
        <v>0</v>
      </c>
      <c r="H57" s="51"/>
      <c r="I57" s="47">
        <f>SUM(I58:I63)</f>
        <v>0</v>
      </c>
      <c r="J57" s="51"/>
      <c r="K57" s="47">
        <f>SUM(K58:K63)</f>
        <v>0</v>
      </c>
      <c r="L57" s="51"/>
      <c r="M57" s="51"/>
      <c r="N57" s="388" t="s">
        <v>259</v>
      </c>
      <c r="O57" s="10"/>
      <c r="P57" s="10"/>
      <c r="Q57" s="10"/>
      <c r="R57" s="141"/>
      <c r="S57" s="137">
        <f t="shared" ref="S57:S63" si="5">IFERROR(D57/$D$46,0)</f>
        <v>0</v>
      </c>
      <c r="T57" s="141"/>
      <c r="U57" s="141"/>
      <c r="V57" s="254" t="s">
        <v>60</v>
      </c>
      <c r="W57" s="255" t="s">
        <v>60</v>
      </c>
      <c r="X57" s="255" t="s">
        <v>60</v>
      </c>
      <c r="Y57" s="255" t="s">
        <v>60</v>
      </c>
      <c r="Z57" s="255" t="s">
        <v>60</v>
      </c>
      <c r="AA57" s="255" t="s">
        <v>60</v>
      </c>
      <c r="AB57" s="255" t="s">
        <v>60</v>
      </c>
      <c r="AC57" s="255" t="s">
        <v>60</v>
      </c>
      <c r="AD57" s="255" t="s">
        <v>60</v>
      </c>
      <c r="AE57" s="255" t="s">
        <v>60</v>
      </c>
      <c r="AF57" s="255" t="s">
        <v>60</v>
      </c>
      <c r="AG57" s="255" t="s">
        <v>60</v>
      </c>
      <c r="AH57" s="255" t="s">
        <v>60</v>
      </c>
      <c r="AI57" s="255" t="s">
        <v>60</v>
      </c>
      <c r="AJ57" s="255" t="s">
        <v>61</v>
      </c>
      <c r="AK57" s="255" t="s">
        <v>60</v>
      </c>
      <c r="AL57" s="255" t="s">
        <v>60</v>
      </c>
      <c r="AM57" s="255" t="s">
        <v>60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59" customFormat="1" ht="13.9" customHeight="1" x14ac:dyDescent="0.2">
      <c r="A58" s="141"/>
      <c r="B58" s="244" t="s">
        <v>53</v>
      </c>
      <c r="C58" s="268"/>
      <c r="D58" s="84">
        <f>SUM(F58:G58)</f>
        <v>0</v>
      </c>
      <c r="E58" s="74"/>
      <c r="F58" s="87">
        <f>SUM('Beiblatt Personal'!H86:H104)</f>
        <v>0</v>
      </c>
      <c r="G58" s="84">
        <f>SUM('Beiblatt Personal'!I86:I104)</f>
        <v>0</v>
      </c>
      <c r="H58" s="79"/>
      <c r="I58" s="269"/>
      <c r="J58" s="79"/>
      <c r="K58" s="269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70" t="s">
        <v>30</v>
      </c>
      <c r="O58" s="93"/>
      <c r="P58" s="93"/>
      <c r="Q58" s="93"/>
      <c r="R58" s="141"/>
      <c r="S58" s="271">
        <f t="shared" si="5"/>
        <v>0</v>
      </c>
      <c r="T58" s="141"/>
      <c r="U58" s="141"/>
      <c r="V58" s="254" t="s">
        <v>60</v>
      </c>
      <c r="W58" s="255" t="s">
        <v>60</v>
      </c>
      <c r="X58" s="255" t="s">
        <v>60</v>
      </c>
      <c r="Y58" s="255" t="s">
        <v>60</v>
      </c>
      <c r="Z58" s="255" t="s">
        <v>60</v>
      </c>
      <c r="AA58" s="255" t="s">
        <v>60</v>
      </c>
      <c r="AB58" s="255" t="s">
        <v>60</v>
      </c>
      <c r="AC58" s="255" t="s">
        <v>60</v>
      </c>
      <c r="AD58" s="255" t="s">
        <v>60</v>
      </c>
      <c r="AE58" s="255" t="s">
        <v>60</v>
      </c>
      <c r="AF58" s="255" t="s">
        <v>60</v>
      </c>
      <c r="AG58" s="255" t="s">
        <v>60</v>
      </c>
      <c r="AH58" s="255" t="s">
        <v>60</v>
      </c>
      <c r="AI58" s="255" t="s">
        <v>60</v>
      </c>
      <c r="AJ58" s="255" t="s">
        <v>61</v>
      </c>
      <c r="AK58" s="255" t="s">
        <v>60</v>
      </c>
      <c r="AL58" s="255" t="s">
        <v>60</v>
      </c>
      <c r="AM58" s="255" t="s">
        <v>60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59" customFormat="1" ht="13.9" customHeight="1" x14ac:dyDescent="0.2">
      <c r="A59" s="141"/>
      <c r="B59" s="55" t="s">
        <v>116</v>
      </c>
      <c r="C59" s="268"/>
      <c r="D59" s="81">
        <f>SUM(F59:G59)</f>
        <v>0</v>
      </c>
      <c r="E59" s="74"/>
      <c r="F59" s="82">
        <f>SUM('Beiblatt Personal'!H105:H112)</f>
        <v>0</v>
      </c>
      <c r="G59" s="81">
        <f>SUM('Beiblatt Personal'!I105:I112)</f>
        <v>0</v>
      </c>
      <c r="H59" s="79"/>
      <c r="I59" s="272">
        <f>SUM('Beiblatt Personal'!N105,'Beiblatt Personal'!N107:N109,'Beiblatt Personal'!N112)</f>
        <v>0</v>
      </c>
      <c r="J59" s="79"/>
      <c r="K59" s="272">
        <f>SUM('Beiblatt Personal'!S105:S109,'Beiblatt Personal'!S112)</f>
        <v>0</v>
      </c>
      <c r="L59" s="79"/>
      <c r="M59" s="79"/>
      <c r="N59" s="58" t="s">
        <v>30</v>
      </c>
      <c r="O59" s="93"/>
      <c r="P59" s="93"/>
      <c r="Q59" s="93"/>
      <c r="R59" s="141"/>
      <c r="S59" s="273">
        <f t="shared" si="5"/>
        <v>0</v>
      </c>
      <c r="T59" s="141"/>
      <c r="U59" s="141"/>
      <c r="V59" s="254" t="s">
        <v>60</v>
      </c>
      <c r="W59" s="255" t="s">
        <v>60</v>
      </c>
      <c r="X59" s="255" t="s">
        <v>60</v>
      </c>
      <c r="Y59" s="255" t="s">
        <v>60</v>
      </c>
      <c r="Z59" s="255" t="s">
        <v>60</v>
      </c>
      <c r="AA59" s="255" t="s">
        <v>61</v>
      </c>
      <c r="AB59" s="255" t="s">
        <v>60</v>
      </c>
      <c r="AC59" s="255" t="s">
        <v>60</v>
      </c>
      <c r="AD59" s="255" t="s">
        <v>60</v>
      </c>
      <c r="AE59" s="255" t="s">
        <v>60</v>
      </c>
      <c r="AF59" s="255" t="s">
        <v>60</v>
      </c>
      <c r="AG59" s="255" t="s">
        <v>60</v>
      </c>
      <c r="AH59" s="255" t="s">
        <v>61</v>
      </c>
      <c r="AI59" s="255" t="s">
        <v>61</v>
      </c>
      <c r="AJ59" s="255" t="s">
        <v>61</v>
      </c>
      <c r="AK59" s="255" t="s">
        <v>61</v>
      </c>
      <c r="AL59" s="255" t="s">
        <v>61</v>
      </c>
      <c r="AM59" s="255" t="s">
        <v>61</v>
      </c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59" customFormat="1" ht="13.9" customHeight="1" x14ac:dyDescent="0.2">
      <c r="A60" s="141"/>
      <c r="B60" s="55" t="s">
        <v>34</v>
      </c>
      <c r="C60" s="268"/>
      <c r="D60" s="81">
        <f t="shared" ref="D60:D62" si="6">SUM(F60:G60)</f>
        <v>0</v>
      </c>
      <c r="E60" s="74"/>
      <c r="F60" s="82">
        <f>SUM('Beiblatt Personal'!H113:H121)</f>
        <v>0</v>
      </c>
      <c r="G60" s="81">
        <f>SUM('Beiblatt Personal'!I113:I121)</f>
        <v>0</v>
      </c>
      <c r="H60" s="79"/>
      <c r="I60" s="272"/>
      <c r="J60" s="79"/>
      <c r="K60" s="272"/>
      <c r="L60" s="79"/>
      <c r="M60" s="79"/>
      <c r="N60" s="58" t="s">
        <v>30</v>
      </c>
      <c r="O60" s="93"/>
      <c r="P60" s="93"/>
      <c r="Q60" s="93"/>
      <c r="R60" s="141"/>
      <c r="S60" s="273">
        <f t="shared" si="5"/>
        <v>0</v>
      </c>
      <c r="T60" s="141"/>
      <c r="U60" s="141"/>
      <c r="V60" s="254" t="s">
        <v>60</v>
      </c>
      <c r="W60" s="255" t="s">
        <v>60</v>
      </c>
      <c r="X60" s="255" t="s">
        <v>60</v>
      </c>
      <c r="Y60" s="255" t="s">
        <v>60</v>
      </c>
      <c r="Z60" s="255" t="s">
        <v>60</v>
      </c>
      <c r="AA60" s="255" t="s">
        <v>60</v>
      </c>
      <c r="AB60" s="255" t="s">
        <v>60</v>
      </c>
      <c r="AC60" s="255" t="s">
        <v>60</v>
      </c>
      <c r="AD60" s="255" t="s">
        <v>60</v>
      </c>
      <c r="AE60" s="255" t="s">
        <v>60</v>
      </c>
      <c r="AF60" s="255" t="s">
        <v>60</v>
      </c>
      <c r="AG60" s="255" t="s">
        <v>60</v>
      </c>
      <c r="AH60" s="255" t="s">
        <v>60</v>
      </c>
      <c r="AI60" s="255" t="s">
        <v>60</v>
      </c>
      <c r="AJ60" s="255" t="s">
        <v>61</v>
      </c>
      <c r="AK60" s="255" t="s">
        <v>60</v>
      </c>
      <c r="AL60" s="255" t="s">
        <v>60</v>
      </c>
      <c r="AM60" s="255" t="s">
        <v>60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59" customFormat="1" ht="13.9" customHeight="1" x14ac:dyDescent="0.2">
      <c r="A61" s="141"/>
      <c r="B61" s="55" t="s">
        <v>3</v>
      </c>
      <c r="C61" s="268"/>
      <c r="D61" s="81">
        <f t="shared" si="6"/>
        <v>0</v>
      </c>
      <c r="E61" s="74"/>
      <c r="F61" s="82">
        <f>SUM('Beiblatt Personal'!H122:H125)</f>
        <v>0</v>
      </c>
      <c r="G61" s="81">
        <f>SUM('Beiblatt Personal'!I122:I126)</f>
        <v>0</v>
      </c>
      <c r="H61" s="79"/>
      <c r="I61" s="272"/>
      <c r="J61" s="79"/>
      <c r="K61" s="272">
        <f>SUM('Beiblatt Personal'!S123:S124,'Beiblatt Personal'!S126)</f>
        <v>0</v>
      </c>
      <c r="L61" s="79"/>
      <c r="M61" s="79"/>
      <c r="N61" s="58" t="s">
        <v>30</v>
      </c>
      <c r="O61" s="93"/>
      <c r="P61" s="93"/>
      <c r="Q61" s="93"/>
      <c r="R61" s="141"/>
      <c r="S61" s="273">
        <f t="shared" si="5"/>
        <v>0</v>
      </c>
      <c r="T61" s="141"/>
      <c r="U61" s="141"/>
      <c r="V61" s="254" t="s">
        <v>60</v>
      </c>
      <c r="W61" s="255" t="s">
        <v>60</v>
      </c>
      <c r="X61" s="255" t="s">
        <v>60</v>
      </c>
      <c r="Y61" s="255" t="s">
        <v>60</v>
      </c>
      <c r="Z61" s="255" t="s">
        <v>60</v>
      </c>
      <c r="AA61" s="255" t="s">
        <v>60</v>
      </c>
      <c r="AB61" s="255" t="s">
        <v>60</v>
      </c>
      <c r="AC61" s="255" t="s">
        <v>60</v>
      </c>
      <c r="AD61" s="255" t="s">
        <v>60</v>
      </c>
      <c r="AE61" s="255" t="s">
        <v>60</v>
      </c>
      <c r="AF61" s="255" t="s">
        <v>60</v>
      </c>
      <c r="AG61" s="255" t="s">
        <v>60</v>
      </c>
      <c r="AH61" s="255" t="s">
        <v>60</v>
      </c>
      <c r="AI61" s="255" t="s">
        <v>61</v>
      </c>
      <c r="AJ61" s="255" t="s">
        <v>61</v>
      </c>
      <c r="AK61" s="255" t="s">
        <v>61</v>
      </c>
      <c r="AL61" s="255" t="s">
        <v>61</v>
      </c>
      <c r="AM61" s="255" t="s">
        <v>61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59" customFormat="1" ht="13.9" hidden="1" customHeight="1" x14ac:dyDescent="0.2">
      <c r="A62" s="141"/>
      <c r="B62" s="56" t="s">
        <v>54</v>
      </c>
      <c r="C62" s="268"/>
      <c r="D62" s="81">
        <f t="shared" si="6"/>
        <v>0</v>
      </c>
      <c r="E62" s="74"/>
      <c r="F62" s="82">
        <f>SUM('Beiblatt Personal'!H127:H131)</f>
        <v>0</v>
      </c>
      <c r="G62" s="81">
        <f>SUM('Beiblatt Personal'!I127:I131)</f>
        <v>0</v>
      </c>
      <c r="H62" s="79"/>
      <c r="I62" s="272"/>
      <c r="J62" s="79"/>
      <c r="K62" s="272"/>
      <c r="L62" s="79"/>
      <c r="M62" s="79"/>
      <c r="N62" s="58" t="s">
        <v>30</v>
      </c>
      <c r="O62" s="93"/>
      <c r="P62" s="93"/>
      <c r="Q62" s="93"/>
      <c r="R62" s="141"/>
      <c r="S62" s="273">
        <f t="shared" si="5"/>
        <v>0</v>
      </c>
      <c r="T62" s="141"/>
      <c r="U62" s="141"/>
      <c r="V62" s="254" t="s">
        <v>61</v>
      </c>
      <c r="W62" s="255" t="s">
        <v>61</v>
      </c>
      <c r="X62" s="255" t="s">
        <v>61</v>
      </c>
      <c r="Y62" s="255" t="s">
        <v>61</v>
      </c>
      <c r="Z62" s="255" t="s">
        <v>61</v>
      </c>
      <c r="AA62" s="255" t="s">
        <v>61</v>
      </c>
      <c r="AB62" s="255" t="s">
        <v>61</v>
      </c>
      <c r="AC62" s="255" t="s">
        <v>61</v>
      </c>
      <c r="AD62" s="255" t="s">
        <v>60</v>
      </c>
      <c r="AE62" s="255" t="s">
        <v>61</v>
      </c>
      <c r="AF62" s="255" t="s">
        <v>61</v>
      </c>
      <c r="AG62" s="255" t="s">
        <v>61</v>
      </c>
      <c r="AH62" s="255" t="s">
        <v>60</v>
      </c>
      <c r="AI62" s="255" t="s">
        <v>61</v>
      </c>
      <c r="AJ62" s="255" t="s">
        <v>61</v>
      </c>
      <c r="AK62" s="255" t="s">
        <v>61</v>
      </c>
      <c r="AL62" s="255" t="s">
        <v>61</v>
      </c>
      <c r="AM62" s="255" t="s">
        <v>61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59" customFormat="1" ht="13.9" customHeight="1" thickBot="1" x14ac:dyDescent="0.25">
      <c r="A63" s="141"/>
      <c r="B63" s="146" t="s">
        <v>15</v>
      </c>
      <c r="C63" s="268"/>
      <c r="D63" s="85">
        <f>SUM(F63:G63)</f>
        <v>0</v>
      </c>
      <c r="E63" s="74"/>
      <c r="F63" s="83">
        <f>SUM('Beiblatt Personal'!H132:H136)</f>
        <v>0</v>
      </c>
      <c r="G63" s="85">
        <f>SUM('Beiblatt Personal'!I132:I136)</f>
        <v>0</v>
      </c>
      <c r="H63" s="79"/>
      <c r="I63" s="274"/>
      <c r="J63" s="79"/>
      <c r="K63" s="274">
        <f>SUM('Beiblatt Personal'!S136)</f>
        <v>0</v>
      </c>
      <c r="L63" s="79"/>
      <c r="M63" s="79"/>
      <c r="N63" s="276" t="s">
        <v>30</v>
      </c>
      <c r="O63" s="93"/>
      <c r="P63" s="93"/>
      <c r="Q63" s="93"/>
      <c r="R63" s="141"/>
      <c r="S63" s="275">
        <f t="shared" si="5"/>
        <v>0</v>
      </c>
      <c r="T63" s="141"/>
      <c r="U63" s="141"/>
      <c r="V63" s="254" t="s">
        <v>60</v>
      </c>
      <c r="W63" s="255" t="s">
        <v>60</v>
      </c>
      <c r="X63" s="255" t="s">
        <v>60</v>
      </c>
      <c r="Y63" s="255" t="s">
        <v>60</v>
      </c>
      <c r="Z63" s="255" t="s">
        <v>60</v>
      </c>
      <c r="AA63" s="255" t="s">
        <v>60</v>
      </c>
      <c r="AB63" s="255" t="s">
        <v>60</v>
      </c>
      <c r="AC63" s="255" t="s">
        <v>60</v>
      </c>
      <c r="AD63" s="255" t="s">
        <v>60</v>
      </c>
      <c r="AE63" s="255" t="s">
        <v>60</v>
      </c>
      <c r="AF63" s="255" t="s">
        <v>60</v>
      </c>
      <c r="AG63" s="255" t="s">
        <v>61</v>
      </c>
      <c r="AH63" s="255" t="s">
        <v>60</v>
      </c>
      <c r="AI63" s="255" t="s">
        <v>60</v>
      </c>
      <c r="AJ63" s="255" t="s">
        <v>61</v>
      </c>
      <c r="AK63" s="255" t="s">
        <v>61</v>
      </c>
      <c r="AL63" s="255" t="s">
        <v>60</v>
      </c>
      <c r="AM63" s="255" t="s">
        <v>60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59" customFormat="1" ht="18" customHeight="1" thickBot="1" x14ac:dyDescent="0.25">
      <c r="A64" s="141"/>
      <c r="B64" s="249"/>
      <c r="C64" s="268"/>
      <c r="D64" s="264"/>
      <c r="E64" s="265"/>
      <c r="F64" s="264"/>
      <c r="G64" s="264"/>
      <c r="H64" s="264"/>
      <c r="I64" s="264"/>
      <c r="J64" s="264"/>
      <c r="K64" s="264"/>
      <c r="L64" s="264"/>
      <c r="M64" s="264"/>
      <c r="N64" s="289"/>
      <c r="O64" s="289"/>
      <c r="P64" s="289"/>
      <c r="Q64" s="289"/>
      <c r="R64" s="141"/>
      <c r="S64" s="40"/>
      <c r="T64" s="141"/>
      <c r="U64" s="141"/>
      <c r="V64" s="254" t="s">
        <v>60</v>
      </c>
      <c r="W64" s="255" t="s">
        <v>60</v>
      </c>
      <c r="X64" s="255" t="s">
        <v>60</v>
      </c>
      <c r="Y64" s="255" t="s">
        <v>60</v>
      </c>
      <c r="Z64" s="255" t="s">
        <v>60</v>
      </c>
      <c r="AA64" s="255" t="s">
        <v>60</v>
      </c>
      <c r="AB64" s="255" t="s">
        <v>60</v>
      </c>
      <c r="AC64" s="255" t="s">
        <v>60</v>
      </c>
      <c r="AD64" s="255" t="s">
        <v>60</v>
      </c>
      <c r="AE64" s="255" t="s">
        <v>60</v>
      </c>
      <c r="AF64" s="255" t="s">
        <v>60</v>
      </c>
      <c r="AG64" s="255" t="s">
        <v>60</v>
      </c>
      <c r="AH64" s="255" t="s">
        <v>61</v>
      </c>
      <c r="AI64" s="255" t="s">
        <v>60</v>
      </c>
      <c r="AJ64" s="255" t="s">
        <v>60</v>
      </c>
      <c r="AK64" s="255" t="s">
        <v>60</v>
      </c>
      <c r="AL64" s="255" t="s">
        <v>60</v>
      </c>
      <c r="AM64" s="255" t="s">
        <v>60</v>
      </c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59" customFormat="1" ht="18" customHeight="1" thickBot="1" x14ac:dyDescent="0.25">
      <c r="A65" s="141"/>
      <c r="B65" s="19" t="s">
        <v>95</v>
      </c>
      <c r="C65" s="268"/>
      <c r="D65" s="44">
        <f>SUM(D66:D70)</f>
        <v>0</v>
      </c>
      <c r="E65" s="31"/>
      <c r="F65" s="44">
        <f>SUM(F66:F70)</f>
        <v>0</v>
      </c>
      <c r="G65" s="47">
        <f t="shared" ref="G65" si="7">SUM(G66:G70)</f>
        <v>0</v>
      </c>
      <c r="H65" s="51"/>
      <c r="I65" s="44">
        <f>SUM(I66:I70)</f>
        <v>0</v>
      </c>
      <c r="J65" s="147"/>
      <c r="K65" s="44">
        <f>SUM(K66:K70)</f>
        <v>0</v>
      </c>
      <c r="L65" s="51"/>
      <c r="M65" s="51"/>
      <c r="N65" s="388" t="s">
        <v>259</v>
      </c>
      <c r="O65" s="290"/>
      <c r="P65" s="290"/>
      <c r="Q65" s="290"/>
      <c r="R65" s="141"/>
      <c r="S65" s="137">
        <f t="shared" ref="S65:S70" si="8">IFERROR(D65/$D$46,0)</f>
        <v>0</v>
      </c>
      <c r="T65" s="141"/>
      <c r="U65" s="141"/>
      <c r="V65" s="254" t="s">
        <v>60</v>
      </c>
      <c r="W65" s="255" t="s">
        <v>60</v>
      </c>
      <c r="X65" s="255" t="s">
        <v>60</v>
      </c>
      <c r="Y65" s="255" t="s">
        <v>60</v>
      </c>
      <c r="Z65" s="255" t="s">
        <v>60</v>
      </c>
      <c r="AA65" s="255" t="s">
        <v>60</v>
      </c>
      <c r="AB65" s="255" t="s">
        <v>60</v>
      </c>
      <c r="AC65" s="255" t="s">
        <v>60</v>
      </c>
      <c r="AD65" s="255" t="s">
        <v>60</v>
      </c>
      <c r="AE65" s="255" t="s">
        <v>60</v>
      </c>
      <c r="AF65" s="255" t="s">
        <v>60</v>
      </c>
      <c r="AG65" s="255" t="s">
        <v>60</v>
      </c>
      <c r="AH65" s="255" t="s">
        <v>61</v>
      </c>
      <c r="AI65" s="255" t="s">
        <v>60</v>
      </c>
      <c r="AJ65" s="255" t="s">
        <v>60</v>
      </c>
      <c r="AK65" s="255" t="s">
        <v>60</v>
      </c>
      <c r="AL65" s="255" t="s">
        <v>60</v>
      </c>
      <c r="AM65" s="255" t="s">
        <v>60</v>
      </c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59" customFormat="1" ht="13.5" thickBot="1" x14ac:dyDescent="0.25">
      <c r="A66" s="141"/>
      <c r="B66" s="244" t="s">
        <v>26</v>
      </c>
      <c r="C66" s="268"/>
      <c r="D66" s="76"/>
      <c r="E66" s="136"/>
      <c r="F66" s="84">
        <f>D66</f>
        <v>0</v>
      </c>
      <c r="G66" s="84"/>
      <c r="H66" s="79"/>
      <c r="I66" s="79"/>
      <c r="J66" s="79"/>
      <c r="K66" s="338"/>
      <c r="L66" s="79"/>
      <c r="M66" s="79"/>
      <c r="N66" s="266"/>
      <c r="O66" s="94"/>
      <c r="P66" s="94"/>
      <c r="Q66" s="94"/>
      <c r="R66" s="141"/>
      <c r="S66" s="277">
        <f t="shared" si="8"/>
        <v>0</v>
      </c>
      <c r="T66" s="141"/>
      <c r="U66" s="141"/>
      <c r="V66" s="254" t="s">
        <v>60</v>
      </c>
      <c r="W66" s="255" t="s">
        <v>60</v>
      </c>
      <c r="X66" s="255" t="s">
        <v>60</v>
      </c>
      <c r="Y66" s="255" t="s">
        <v>60</v>
      </c>
      <c r="Z66" s="255" t="s">
        <v>60</v>
      </c>
      <c r="AA66" s="255" t="s">
        <v>60</v>
      </c>
      <c r="AB66" s="255" t="s">
        <v>60</v>
      </c>
      <c r="AC66" s="255" t="s">
        <v>60</v>
      </c>
      <c r="AD66" s="255" t="s">
        <v>61</v>
      </c>
      <c r="AE66" s="255" t="s">
        <v>60</v>
      </c>
      <c r="AF66" s="255" t="s">
        <v>60</v>
      </c>
      <c r="AG66" s="255" t="s">
        <v>60</v>
      </c>
      <c r="AH66" s="255" t="s">
        <v>61</v>
      </c>
      <c r="AI66" s="255" t="s">
        <v>60</v>
      </c>
      <c r="AJ66" s="255" t="s">
        <v>61</v>
      </c>
      <c r="AK66" s="255" t="s">
        <v>61</v>
      </c>
      <c r="AL66" s="255" t="s">
        <v>60</v>
      </c>
      <c r="AM66" s="255" t="s">
        <v>60</v>
      </c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59" customFormat="1" ht="13.5" thickBot="1" x14ac:dyDescent="0.25">
      <c r="A67" s="141"/>
      <c r="B67" s="55" t="s">
        <v>4</v>
      </c>
      <c r="C67" s="268"/>
      <c r="D67" s="142"/>
      <c r="E67" s="136"/>
      <c r="F67" s="258">
        <f t="shared" ref="F67:F70" si="9">D67</f>
        <v>0</v>
      </c>
      <c r="G67" s="258"/>
      <c r="H67" s="79"/>
      <c r="I67" s="339"/>
      <c r="J67" s="79"/>
      <c r="K67" s="340"/>
      <c r="L67" s="79"/>
      <c r="M67" s="79"/>
      <c r="N67" s="59"/>
      <c r="O67" s="94"/>
      <c r="P67" s="94"/>
      <c r="Q67" s="94"/>
      <c r="R67" s="141"/>
      <c r="S67" s="273">
        <f t="shared" si="8"/>
        <v>0</v>
      </c>
      <c r="T67" s="141"/>
      <c r="U67" s="141"/>
      <c r="V67" s="254" t="s">
        <v>60</v>
      </c>
      <c r="W67" s="255" t="s">
        <v>60</v>
      </c>
      <c r="X67" s="255" t="s">
        <v>60</v>
      </c>
      <c r="Y67" s="255" t="s">
        <v>60</v>
      </c>
      <c r="Z67" s="255" t="s">
        <v>60</v>
      </c>
      <c r="AA67" s="255" t="s">
        <v>60</v>
      </c>
      <c r="AB67" s="255" t="s">
        <v>60</v>
      </c>
      <c r="AC67" s="255" t="s">
        <v>60</v>
      </c>
      <c r="AD67" s="255" t="s">
        <v>61</v>
      </c>
      <c r="AE67" s="255" t="s">
        <v>60</v>
      </c>
      <c r="AF67" s="255" t="s">
        <v>60</v>
      </c>
      <c r="AG67" s="255" t="s">
        <v>60</v>
      </c>
      <c r="AH67" s="255" t="s">
        <v>61</v>
      </c>
      <c r="AI67" s="255" t="s">
        <v>60</v>
      </c>
      <c r="AJ67" s="255" t="s">
        <v>60</v>
      </c>
      <c r="AK67" s="255" t="s">
        <v>61</v>
      </c>
      <c r="AL67" s="255" t="s">
        <v>60</v>
      </c>
      <c r="AM67" s="255" t="s">
        <v>60</v>
      </c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59" customFormat="1" ht="12.75" x14ac:dyDescent="0.2">
      <c r="A68" s="141"/>
      <c r="B68" s="55" t="s">
        <v>110</v>
      </c>
      <c r="C68" s="268"/>
      <c r="D68" s="142"/>
      <c r="E68" s="136"/>
      <c r="F68" s="261">
        <f t="shared" si="9"/>
        <v>0</v>
      </c>
      <c r="G68" s="258"/>
      <c r="H68" s="79"/>
      <c r="I68" s="79"/>
      <c r="J68" s="79"/>
      <c r="K68" s="79"/>
      <c r="L68" s="79"/>
      <c r="M68" s="79"/>
      <c r="N68" s="59"/>
      <c r="O68" s="94"/>
      <c r="P68" s="94"/>
      <c r="Q68" s="94"/>
      <c r="R68" s="141"/>
      <c r="S68" s="273">
        <f t="shared" si="8"/>
        <v>0</v>
      </c>
      <c r="T68" s="141"/>
      <c r="U68" s="141"/>
      <c r="V68" s="254" t="s">
        <v>60</v>
      </c>
      <c r="W68" s="255" t="s">
        <v>61</v>
      </c>
      <c r="X68" s="255" t="s">
        <v>60</v>
      </c>
      <c r="Y68" s="255" t="s">
        <v>60</v>
      </c>
      <c r="Z68" s="255" t="s">
        <v>60</v>
      </c>
      <c r="AA68" s="255" t="s">
        <v>60</v>
      </c>
      <c r="AB68" s="255" t="s">
        <v>60</v>
      </c>
      <c r="AC68" s="255" t="s">
        <v>60</v>
      </c>
      <c r="AD68" s="255" t="s">
        <v>60</v>
      </c>
      <c r="AE68" s="255" t="s">
        <v>60</v>
      </c>
      <c r="AF68" s="255" t="s">
        <v>60</v>
      </c>
      <c r="AG68" s="255" t="s">
        <v>60</v>
      </c>
      <c r="AH68" s="255" t="s">
        <v>61</v>
      </c>
      <c r="AI68" s="255" t="s">
        <v>60</v>
      </c>
      <c r="AJ68" s="255" t="s">
        <v>61</v>
      </c>
      <c r="AK68" s="255" t="s">
        <v>60</v>
      </c>
      <c r="AL68" s="255" t="s">
        <v>60</v>
      </c>
      <c r="AM68" s="255" t="s">
        <v>60</v>
      </c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59" customFormat="1" ht="13.5" thickBot="1" x14ac:dyDescent="0.25">
      <c r="A69" s="141"/>
      <c r="B69" s="55" t="s">
        <v>55</v>
      </c>
      <c r="C69" s="268"/>
      <c r="D69" s="142"/>
      <c r="E69" s="136"/>
      <c r="F69" s="261">
        <f t="shared" si="9"/>
        <v>0</v>
      </c>
      <c r="G69" s="258"/>
      <c r="H69" s="79"/>
      <c r="I69" s="79"/>
      <c r="J69" s="79"/>
      <c r="K69" s="79"/>
      <c r="L69" s="79"/>
      <c r="M69" s="79"/>
      <c r="N69" s="59"/>
      <c r="O69" s="94"/>
      <c r="P69" s="94"/>
      <c r="Q69" s="94"/>
      <c r="R69" s="141"/>
      <c r="S69" s="278">
        <f t="shared" si="8"/>
        <v>0</v>
      </c>
      <c r="T69" s="141"/>
      <c r="U69" s="141"/>
      <c r="V69" s="254" t="s">
        <v>60</v>
      </c>
      <c r="W69" s="255" t="s">
        <v>60</v>
      </c>
      <c r="X69" s="255" t="s">
        <v>60</v>
      </c>
      <c r="Y69" s="255" t="s">
        <v>60</v>
      </c>
      <c r="Z69" s="255" t="s">
        <v>60</v>
      </c>
      <c r="AA69" s="255" t="s">
        <v>61</v>
      </c>
      <c r="AB69" s="255" t="s">
        <v>60</v>
      </c>
      <c r="AC69" s="255" t="s">
        <v>60</v>
      </c>
      <c r="AD69" s="255" t="s">
        <v>61</v>
      </c>
      <c r="AE69" s="255" t="s">
        <v>60</v>
      </c>
      <c r="AF69" s="255" t="s">
        <v>60</v>
      </c>
      <c r="AG69" s="255" t="s">
        <v>61</v>
      </c>
      <c r="AH69" s="255" t="s">
        <v>61</v>
      </c>
      <c r="AI69" s="255" t="s">
        <v>60</v>
      </c>
      <c r="AJ69" s="255" t="s">
        <v>61</v>
      </c>
      <c r="AK69" s="255" t="s">
        <v>61</v>
      </c>
      <c r="AL69" s="255" t="s">
        <v>60</v>
      </c>
      <c r="AM69" s="255" t="s">
        <v>60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59" customFormat="1" ht="13.5" thickBot="1" x14ac:dyDescent="0.25">
      <c r="A70" s="141"/>
      <c r="B70" s="39" t="s">
        <v>102</v>
      </c>
      <c r="C70" s="268"/>
      <c r="D70" s="262"/>
      <c r="E70" s="136"/>
      <c r="F70" s="263">
        <f t="shared" si="9"/>
        <v>0</v>
      </c>
      <c r="G70" s="263"/>
      <c r="H70" s="79"/>
      <c r="I70" s="79"/>
      <c r="J70" s="79"/>
      <c r="K70" s="339"/>
      <c r="L70" s="79"/>
      <c r="M70" s="79"/>
      <c r="N70" s="187"/>
      <c r="O70" s="94"/>
      <c r="P70" s="94"/>
      <c r="Q70" s="94"/>
      <c r="R70" s="141"/>
      <c r="S70" s="275">
        <f t="shared" si="8"/>
        <v>0</v>
      </c>
      <c r="T70" s="141"/>
      <c r="U70" s="141"/>
      <c r="V70" s="254" t="s">
        <v>60</v>
      </c>
      <c r="W70" s="255" t="s">
        <v>60</v>
      </c>
      <c r="X70" s="255" t="s">
        <v>60</v>
      </c>
      <c r="Y70" s="255" t="s">
        <v>60</v>
      </c>
      <c r="Z70" s="255" t="s">
        <v>60</v>
      </c>
      <c r="AA70" s="255" t="s">
        <v>60</v>
      </c>
      <c r="AB70" s="255" t="s">
        <v>60</v>
      </c>
      <c r="AC70" s="255" t="s">
        <v>60</v>
      </c>
      <c r="AD70" s="255" t="s">
        <v>60</v>
      </c>
      <c r="AE70" s="255" t="s">
        <v>60</v>
      </c>
      <c r="AF70" s="255" t="s">
        <v>60</v>
      </c>
      <c r="AG70" s="255" t="s">
        <v>60</v>
      </c>
      <c r="AH70" s="255" t="s">
        <v>61</v>
      </c>
      <c r="AI70" s="255" t="s">
        <v>60</v>
      </c>
      <c r="AJ70" s="255" t="s">
        <v>61</v>
      </c>
      <c r="AK70" s="255" t="s">
        <v>61</v>
      </c>
      <c r="AL70" s="255" t="s">
        <v>60</v>
      </c>
      <c r="AM70" s="255" t="s">
        <v>60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59" customFormat="1" ht="18" customHeight="1" thickBot="1" x14ac:dyDescent="0.25">
      <c r="A71" s="141"/>
      <c r="B71" s="249"/>
      <c r="C71" s="268"/>
      <c r="D71" s="264"/>
      <c r="E71" s="265"/>
      <c r="F71" s="264"/>
      <c r="G71" s="264"/>
      <c r="H71" s="264"/>
      <c r="I71" s="264"/>
      <c r="J71" s="264"/>
      <c r="K71" s="264"/>
      <c r="L71" s="264"/>
      <c r="M71" s="264"/>
      <c r="N71" s="289"/>
      <c r="O71" s="289"/>
      <c r="P71" s="289"/>
      <c r="Q71" s="289"/>
      <c r="R71" s="141"/>
      <c r="S71" s="40"/>
      <c r="T71" s="141"/>
      <c r="U71" s="141"/>
      <c r="V71" s="254" t="s">
        <v>60</v>
      </c>
      <c r="W71" s="255" t="s">
        <v>60</v>
      </c>
      <c r="X71" s="255" t="s">
        <v>60</v>
      </c>
      <c r="Y71" s="255" t="s">
        <v>60</v>
      </c>
      <c r="Z71" s="255" t="s">
        <v>60</v>
      </c>
      <c r="AA71" s="255" t="s">
        <v>60</v>
      </c>
      <c r="AB71" s="255" t="s">
        <v>60</v>
      </c>
      <c r="AC71" s="255" t="s">
        <v>60</v>
      </c>
      <c r="AD71" s="255" t="s">
        <v>60</v>
      </c>
      <c r="AE71" s="255" t="s">
        <v>60</v>
      </c>
      <c r="AF71" s="255" t="s">
        <v>60</v>
      </c>
      <c r="AG71" s="255" t="s">
        <v>60</v>
      </c>
      <c r="AH71" s="255" t="s">
        <v>60</v>
      </c>
      <c r="AI71" s="255" t="s">
        <v>60</v>
      </c>
      <c r="AJ71" s="255" t="s">
        <v>60</v>
      </c>
      <c r="AK71" s="255" t="s">
        <v>60</v>
      </c>
      <c r="AL71" s="255" t="s">
        <v>60</v>
      </c>
      <c r="AM71" s="255" t="s">
        <v>60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59" customFormat="1" ht="15.6" customHeight="1" thickBot="1" x14ac:dyDescent="0.25">
      <c r="A72" s="141"/>
      <c r="B72" s="19" t="s">
        <v>5</v>
      </c>
      <c r="C72" s="268"/>
      <c r="D72" s="44">
        <f>SUM(D73:D79)</f>
        <v>0</v>
      </c>
      <c r="E72" s="31"/>
      <c r="F72" s="47">
        <f>SUM(F73:F79)</f>
        <v>0</v>
      </c>
      <c r="G72" s="47">
        <f>SUM(G73:G79)</f>
        <v>0</v>
      </c>
      <c r="H72" s="51"/>
      <c r="I72" s="44">
        <f>SUM(I73:I79)</f>
        <v>0</v>
      </c>
      <c r="J72" s="147"/>
      <c r="K72" s="44">
        <f>SUM(K73:K79)</f>
        <v>0</v>
      </c>
      <c r="L72" s="51"/>
      <c r="M72" s="51"/>
      <c r="N72" s="388" t="s">
        <v>259</v>
      </c>
      <c r="O72" s="290"/>
      <c r="P72" s="290"/>
      <c r="Q72" s="290"/>
      <c r="R72" s="141"/>
      <c r="S72" s="137">
        <f t="shared" ref="S72:S79" si="10">IFERROR(D72/$D$46,0)</f>
        <v>0</v>
      </c>
      <c r="T72" s="141"/>
      <c r="U72" s="141"/>
      <c r="V72" s="254" t="s">
        <v>60</v>
      </c>
      <c r="W72" s="255" t="s">
        <v>60</v>
      </c>
      <c r="X72" s="255" t="s">
        <v>60</v>
      </c>
      <c r="Y72" s="255" t="s">
        <v>60</v>
      </c>
      <c r="Z72" s="255" t="s">
        <v>60</v>
      </c>
      <c r="AA72" s="255" t="s">
        <v>60</v>
      </c>
      <c r="AB72" s="255" t="s">
        <v>60</v>
      </c>
      <c r="AC72" s="255" t="s">
        <v>60</v>
      </c>
      <c r="AD72" s="255" t="s">
        <v>61</v>
      </c>
      <c r="AE72" s="255" t="s">
        <v>60</v>
      </c>
      <c r="AF72" s="255" t="s">
        <v>60</v>
      </c>
      <c r="AG72" s="255" t="s">
        <v>60</v>
      </c>
      <c r="AH72" s="255" t="s">
        <v>60</v>
      </c>
      <c r="AI72" s="255" t="s">
        <v>60</v>
      </c>
      <c r="AJ72" s="255" t="s">
        <v>60</v>
      </c>
      <c r="AK72" s="255" t="s">
        <v>60</v>
      </c>
      <c r="AL72" s="255" t="s">
        <v>60</v>
      </c>
      <c r="AM72" s="255" t="s">
        <v>60</v>
      </c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59" customFormat="1" ht="13.5" thickBot="1" x14ac:dyDescent="0.25">
      <c r="A73" s="141"/>
      <c r="B73" s="244" t="s">
        <v>134</v>
      </c>
      <c r="C73" s="268"/>
      <c r="D73" s="76"/>
      <c r="E73" s="136"/>
      <c r="F73" s="87">
        <f>D73</f>
        <v>0</v>
      </c>
      <c r="G73" s="84"/>
      <c r="H73" s="79"/>
      <c r="I73" s="339"/>
      <c r="J73" s="79"/>
      <c r="K73" s="339"/>
      <c r="L73" s="79"/>
      <c r="M73" s="79"/>
      <c r="N73" s="266"/>
      <c r="O73" s="94"/>
      <c r="P73" s="94"/>
      <c r="Q73" s="94"/>
      <c r="R73" s="141"/>
      <c r="S73" s="277">
        <f t="shared" si="10"/>
        <v>0</v>
      </c>
      <c r="T73" s="141"/>
      <c r="U73" s="141"/>
      <c r="V73" s="254" t="s">
        <v>60</v>
      </c>
      <c r="W73" s="255" t="s">
        <v>60</v>
      </c>
      <c r="X73" s="255" t="s">
        <v>60</v>
      </c>
      <c r="Y73" s="255" t="s">
        <v>60</v>
      </c>
      <c r="Z73" s="255" t="s">
        <v>60</v>
      </c>
      <c r="AA73" s="255" t="s">
        <v>60</v>
      </c>
      <c r="AB73" s="255" t="s">
        <v>60</v>
      </c>
      <c r="AC73" s="255" t="s">
        <v>60</v>
      </c>
      <c r="AD73" s="255" t="s">
        <v>61</v>
      </c>
      <c r="AE73" s="255" t="s">
        <v>60</v>
      </c>
      <c r="AF73" s="255" t="s">
        <v>60</v>
      </c>
      <c r="AG73" s="255" t="s">
        <v>60</v>
      </c>
      <c r="AH73" s="255" t="s">
        <v>61</v>
      </c>
      <c r="AI73" s="255" t="s">
        <v>60</v>
      </c>
      <c r="AJ73" s="255" t="s">
        <v>61</v>
      </c>
      <c r="AK73" s="255" t="s">
        <v>61</v>
      </c>
      <c r="AL73" s="255" t="s">
        <v>60</v>
      </c>
      <c r="AM73" s="255" t="s">
        <v>60</v>
      </c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59" customFormat="1" ht="12.75" x14ac:dyDescent="0.2">
      <c r="A74" s="141"/>
      <c r="B74" s="86" t="s">
        <v>6</v>
      </c>
      <c r="C74" s="268"/>
      <c r="D74" s="279"/>
      <c r="E74" s="136"/>
      <c r="F74" s="82"/>
      <c r="G74" s="81">
        <f>D74</f>
        <v>0</v>
      </c>
      <c r="H74" s="79"/>
      <c r="I74" s="79"/>
      <c r="J74" s="79"/>
      <c r="K74" s="79"/>
      <c r="L74" s="79"/>
      <c r="M74" s="79"/>
      <c r="N74" s="280"/>
      <c r="O74" s="94"/>
      <c r="P74" s="94"/>
      <c r="Q74" s="94"/>
      <c r="R74" s="141"/>
      <c r="S74" s="273">
        <f t="shared" si="10"/>
        <v>0</v>
      </c>
      <c r="T74" s="141"/>
      <c r="U74" s="141"/>
      <c r="V74" s="254" t="s">
        <v>60</v>
      </c>
      <c r="W74" s="255" t="s">
        <v>60</v>
      </c>
      <c r="X74" s="255" t="s">
        <v>60</v>
      </c>
      <c r="Y74" s="255" t="s">
        <v>60</v>
      </c>
      <c r="Z74" s="255" t="s">
        <v>60</v>
      </c>
      <c r="AA74" s="255" t="s">
        <v>60</v>
      </c>
      <c r="AB74" s="255" t="s">
        <v>60</v>
      </c>
      <c r="AC74" s="255" t="s">
        <v>60</v>
      </c>
      <c r="AD74" s="255" t="s">
        <v>61</v>
      </c>
      <c r="AE74" s="255" t="s">
        <v>60</v>
      </c>
      <c r="AF74" s="255" t="s">
        <v>60</v>
      </c>
      <c r="AG74" s="255" t="s">
        <v>60</v>
      </c>
      <c r="AH74" s="255" t="s">
        <v>61</v>
      </c>
      <c r="AI74" s="255" t="s">
        <v>60</v>
      </c>
      <c r="AJ74" s="255" t="s">
        <v>61</v>
      </c>
      <c r="AK74" s="255" t="s">
        <v>61</v>
      </c>
      <c r="AL74" s="255" t="s">
        <v>60</v>
      </c>
      <c r="AM74" s="255" t="s">
        <v>60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59" customFormat="1" ht="12.75" x14ac:dyDescent="0.2">
      <c r="A75" s="141"/>
      <c r="B75" s="86" t="s">
        <v>56</v>
      </c>
      <c r="C75" s="268"/>
      <c r="D75" s="279"/>
      <c r="E75" s="136"/>
      <c r="F75" s="82">
        <f>D75</f>
        <v>0</v>
      </c>
      <c r="G75" s="81"/>
      <c r="H75" s="79"/>
      <c r="I75" s="79"/>
      <c r="J75" s="79"/>
      <c r="K75" s="79"/>
      <c r="L75" s="79"/>
      <c r="M75" s="79"/>
      <c r="N75" s="59"/>
      <c r="O75" s="94"/>
      <c r="P75" s="94"/>
      <c r="Q75" s="94"/>
      <c r="R75" s="141"/>
      <c r="S75" s="273">
        <f t="shared" si="10"/>
        <v>0</v>
      </c>
      <c r="T75" s="141"/>
      <c r="U75" s="141"/>
      <c r="V75" s="254" t="s">
        <v>60</v>
      </c>
      <c r="W75" s="255" t="s">
        <v>60</v>
      </c>
      <c r="X75" s="255" t="s">
        <v>60</v>
      </c>
      <c r="Y75" s="255" t="s">
        <v>60</v>
      </c>
      <c r="Z75" s="255" t="s">
        <v>60</v>
      </c>
      <c r="AA75" s="255" t="s">
        <v>60</v>
      </c>
      <c r="AB75" s="255" t="s">
        <v>60</v>
      </c>
      <c r="AC75" s="255" t="s">
        <v>60</v>
      </c>
      <c r="AD75" s="255" t="s">
        <v>61</v>
      </c>
      <c r="AE75" s="255" t="s">
        <v>60</v>
      </c>
      <c r="AF75" s="255" t="s">
        <v>60</v>
      </c>
      <c r="AG75" s="255" t="s">
        <v>61</v>
      </c>
      <c r="AH75" s="255" t="s">
        <v>61</v>
      </c>
      <c r="AI75" s="255" t="s">
        <v>60</v>
      </c>
      <c r="AJ75" s="255" t="s">
        <v>61</v>
      </c>
      <c r="AK75" s="255" t="s">
        <v>61</v>
      </c>
      <c r="AL75" s="255" t="s">
        <v>60</v>
      </c>
      <c r="AM75" s="255" t="s">
        <v>60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59" customFormat="1" ht="12.75" hidden="1" x14ac:dyDescent="0.2">
      <c r="A76" s="141"/>
      <c r="B76" s="56" t="s">
        <v>222</v>
      </c>
      <c r="C76" s="268"/>
      <c r="D76" s="332"/>
      <c r="E76" s="136"/>
      <c r="F76" s="257"/>
      <c r="G76" s="258">
        <f>D76</f>
        <v>0</v>
      </c>
      <c r="H76" s="79"/>
      <c r="I76" s="79"/>
      <c r="J76" s="79"/>
      <c r="K76" s="79"/>
      <c r="L76" s="79"/>
      <c r="M76" s="79"/>
      <c r="N76" s="333"/>
      <c r="O76" s="94"/>
      <c r="P76" s="94"/>
      <c r="Q76" s="94"/>
      <c r="R76" s="141"/>
      <c r="S76" s="273">
        <f t="shared" si="10"/>
        <v>0</v>
      </c>
      <c r="T76" s="141"/>
      <c r="U76" s="141"/>
      <c r="V76" s="254" t="s">
        <v>61</v>
      </c>
      <c r="W76" s="255" t="s">
        <v>61</v>
      </c>
      <c r="X76" s="255" t="s">
        <v>61</v>
      </c>
      <c r="Y76" s="255" t="s">
        <v>61</v>
      </c>
      <c r="Z76" s="255" t="s">
        <v>61</v>
      </c>
      <c r="AA76" s="255" t="s">
        <v>61</v>
      </c>
      <c r="AB76" s="255" t="s">
        <v>61</v>
      </c>
      <c r="AC76" s="255" t="s">
        <v>61</v>
      </c>
      <c r="AD76" s="255" t="s">
        <v>61</v>
      </c>
      <c r="AE76" s="255" t="s">
        <v>60</v>
      </c>
      <c r="AF76" s="255" t="s">
        <v>61</v>
      </c>
      <c r="AG76" s="255" t="s">
        <v>61</v>
      </c>
      <c r="AH76" s="255" t="s">
        <v>61</v>
      </c>
      <c r="AI76" s="255" t="s">
        <v>61</v>
      </c>
      <c r="AJ76" s="255" t="s">
        <v>61</v>
      </c>
      <c r="AK76" s="255" t="s">
        <v>61</v>
      </c>
      <c r="AL76" s="255" t="s">
        <v>61</v>
      </c>
      <c r="AM76" s="255" t="s">
        <v>61</v>
      </c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259" customFormat="1" ht="12.75" hidden="1" x14ac:dyDescent="0.2">
      <c r="A77" s="141"/>
      <c r="B77" s="55" t="s">
        <v>26</v>
      </c>
      <c r="C77" s="268"/>
      <c r="D77" s="332"/>
      <c r="E77" s="136"/>
      <c r="F77" s="257">
        <f>D77</f>
        <v>0</v>
      </c>
      <c r="G77" s="258"/>
      <c r="H77" s="79"/>
      <c r="I77" s="79"/>
      <c r="J77" s="79"/>
      <c r="K77" s="334"/>
      <c r="L77" s="79"/>
      <c r="M77" s="79"/>
      <c r="N77" s="333"/>
      <c r="O77" s="94"/>
      <c r="P77" s="94"/>
      <c r="Q77" s="94"/>
      <c r="R77" s="141"/>
      <c r="S77" s="273">
        <f t="shared" si="10"/>
        <v>0</v>
      </c>
      <c r="T77" s="141"/>
      <c r="U77" s="141"/>
      <c r="V77" s="254" t="s">
        <v>60</v>
      </c>
      <c r="W77" s="255" t="s">
        <v>60</v>
      </c>
      <c r="X77" s="255" t="s">
        <v>61</v>
      </c>
      <c r="Y77" s="255" t="s">
        <v>61</v>
      </c>
      <c r="Z77" s="255" t="s">
        <v>60</v>
      </c>
      <c r="AA77" s="255" t="s">
        <v>60</v>
      </c>
      <c r="AB77" s="255" t="s">
        <v>60</v>
      </c>
      <c r="AC77" s="255" t="s">
        <v>60</v>
      </c>
      <c r="AD77" s="255" t="s">
        <v>61</v>
      </c>
      <c r="AE77" s="255" t="s">
        <v>60</v>
      </c>
      <c r="AF77" s="255" t="s">
        <v>60</v>
      </c>
      <c r="AG77" s="255" t="s">
        <v>60</v>
      </c>
      <c r="AH77" s="255" t="s">
        <v>61</v>
      </c>
      <c r="AI77" s="255" t="s">
        <v>60</v>
      </c>
      <c r="AJ77" s="255" t="s">
        <v>61</v>
      </c>
      <c r="AK77" s="255" t="s">
        <v>61</v>
      </c>
      <c r="AL77" s="255" t="s">
        <v>60</v>
      </c>
      <c r="AM77" s="255" t="s">
        <v>60</v>
      </c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</row>
    <row r="78" spans="1:100" s="259" customFormat="1" ht="12.75" hidden="1" x14ac:dyDescent="0.2">
      <c r="A78" s="141"/>
      <c r="B78" s="56" t="s">
        <v>43</v>
      </c>
      <c r="C78" s="268"/>
      <c r="D78" s="330"/>
      <c r="E78" s="136"/>
      <c r="F78" s="260"/>
      <c r="G78" s="261">
        <f>D78</f>
        <v>0</v>
      </c>
      <c r="H78" s="79"/>
      <c r="I78" s="79"/>
      <c r="J78" s="79"/>
      <c r="K78" s="335"/>
      <c r="L78" s="79"/>
      <c r="M78" s="79"/>
      <c r="N78" s="333"/>
      <c r="O78" s="94"/>
      <c r="P78" s="94"/>
      <c r="Q78" s="94"/>
      <c r="R78" s="141"/>
      <c r="S78" s="273">
        <f t="shared" si="10"/>
        <v>0</v>
      </c>
      <c r="T78" s="141"/>
      <c r="U78" s="141"/>
      <c r="V78" s="254" t="s">
        <v>61</v>
      </c>
      <c r="W78" s="255" t="s">
        <v>60</v>
      </c>
      <c r="X78" s="255" t="s">
        <v>61</v>
      </c>
      <c r="Y78" s="255" t="s">
        <v>61</v>
      </c>
      <c r="Z78" s="255" t="s">
        <v>61</v>
      </c>
      <c r="AA78" s="255" t="s">
        <v>61</v>
      </c>
      <c r="AB78" s="255" t="s">
        <v>61</v>
      </c>
      <c r="AC78" s="255" t="s">
        <v>61</v>
      </c>
      <c r="AD78" s="255" t="s">
        <v>61</v>
      </c>
      <c r="AE78" s="255" t="s">
        <v>60</v>
      </c>
      <c r="AF78" s="255" t="s">
        <v>60</v>
      </c>
      <c r="AG78" s="255" t="s">
        <v>61</v>
      </c>
      <c r="AH78" s="255" t="s">
        <v>61</v>
      </c>
      <c r="AI78" s="255" t="s">
        <v>60</v>
      </c>
      <c r="AJ78" s="255" t="s">
        <v>61</v>
      </c>
      <c r="AK78" s="255" t="s">
        <v>61</v>
      </c>
      <c r="AL78" s="255" t="s">
        <v>60</v>
      </c>
      <c r="AM78" s="255" t="s">
        <v>60</v>
      </c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</row>
    <row r="79" spans="1:100" s="259" customFormat="1" ht="13.5" thickBot="1" x14ac:dyDescent="0.25">
      <c r="A79" s="141"/>
      <c r="B79" s="39" t="s">
        <v>142</v>
      </c>
      <c r="C79" s="268"/>
      <c r="D79" s="262"/>
      <c r="E79" s="136"/>
      <c r="F79" s="281"/>
      <c r="G79" s="263">
        <f t="shared" ref="G79" si="11">D79</f>
        <v>0</v>
      </c>
      <c r="H79" s="79"/>
      <c r="I79" s="79"/>
      <c r="J79" s="79"/>
      <c r="K79" s="341"/>
      <c r="L79" s="79"/>
      <c r="M79" s="79"/>
      <c r="N79" s="187"/>
      <c r="O79" s="94"/>
      <c r="P79" s="94"/>
      <c r="Q79" s="94"/>
      <c r="R79" s="141"/>
      <c r="S79" s="275">
        <f t="shared" si="10"/>
        <v>0</v>
      </c>
      <c r="T79" s="141"/>
      <c r="U79" s="141"/>
      <c r="V79" s="254" t="s">
        <v>60</v>
      </c>
      <c r="W79" s="255" t="s">
        <v>60</v>
      </c>
      <c r="X79" s="255" t="s">
        <v>60</v>
      </c>
      <c r="Y79" s="255" t="s">
        <v>60</v>
      </c>
      <c r="Z79" s="255" t="s">
        <v>60</v>
      </c>
      <c r="AA79" s="255" t="s">
        <v>60</v>
      </c>
      <c r="AB79" s="255" t="s">
        <v>60</v>
      </c>
      <c r="AC79" s="255" t="s">
        <v>60</v>
      </c>
      <c r="AD79" s="255" t="s">
        <v>61</v>
      </c>
      <c r="AE79" s="255" t="s">
        <v>60</v>
      </c>
      <c r="AF79" s="255" t="s">
        <v>60</v>
      </c>
      <c r="AG79" s="255" t="s">
        <v>60</v>
      </c>
      <c r="AH79" s="255" t="s">
        <v>60</v>
      </c>
      <c r="AI79" s="255" t="s">
        <v>60</v>
      </c>
      <c r="AJ79" s="255" t="s">
        <v>60</v>
      </c>
      <c r="AK79" s="255" t="s">
        <v>60</v>
      </c>
      <c r="AL79" s="255" t="s">
        <v>60</v>
      </c>
      <c r="AM79" s="255" t="s">
        <v>60</v>
      </c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</row>
    <row r="80" spans="1:100" s="259" customFormat="1" ht="18" customHeight="1" thickBot="1" x14ac:dyDescent="0.25">
      <c r="A80" s="141"/>
      <c r="B80" s="249"/>
      <c r="C80" s="268"/>
      <c r="D80" s="264"/>
      <c r="E80" s="265"/>
      <c r="F80" s="264"/>
      <c r="G80" s="264"/>
      <c r="H80" s="264"/>
      <c r="I80" s="264"/>
      <c r="J80" s="264"/>
      <c r="K80" s="264"/>
      <c r="L80" s="264"/>
      <c r="M80" s="264"/>
      <c r="N80" s="289"/>
      <c r="O80" s="289"/>
      <c r="P80" s="289"/>
      <c r="Q80" s="289"/>
      <c r="R80" s="141"/>
      <c r="S80" s="40"/>
      <c r="T80" s="141"/>
      <c r="U80" s="141"/>
      <c r="V80" s="254" t="s">
        <v>60</v>
      </c>
      <c r="W80" s="255" t="s">
        <v>60</v>
      </c>
      <c r="X80" s="255" t="s">
        <v>60</v>
      </c>
      <c r="Y80" s="255" t="s">
        <v>60</v>
      </c>
      <c r="Z80" s="255" t="s">
        <v>60</v>
      </c>
      <c r="AA80" s="255" t="s">
        <v>60</v>
      </c>
      <c r="AB80" s="255" t="s">
        <v>60</v>
      </c>
      <c r="AC80" s="255" t="s">
        <v>60</v>
      </c>
      <c r="AD80" s="255" t="s">
        <v>61</v>
      </c>
      <c r="AE80" s="255" t="s">
        <v>60</v>
      </c>
      <c r="AF80" s="255" t="s">
        <v>60</v>
      </c>
      <c r="AG80" s="255" t="s">
        <v>60</v>
      </c>
      <c r="AH80" s="255" t="s">
        <v>60</v>
      </c>
      <c r="AI80" s="255" t="s">
        <v>60</v>
      </c>
      <c r="AJ80" s="255" t="s">
        <v>60</v>
      </c>
      <c r="AK80" s="255" t="s">
        <v>60</v>
      </c>
      <c r="AL80" s="255" t="s">
        <v>60</v>
      </c>
      <c r="AM80" s="255" t="s">
        <v>60</v>
      </c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</row>
    <row r="81" spans="1:100" s="259" customFormat="1" ht="18" customHeight="1" thickBot="1" x14ac:dyDescent="0.25">
      <c r="A81" s="141"/>
      <c r="B81" s="19" t="s">
        <v>17</v>
      </c>
      <c r="C81" s="268"/>
      <c r="D81" s="44">
        <f>SUM(D82:D95)</f>
        <v>0</v>
      </c>
      <c r="E81" s="31"/>
      <c r="F81" s="47">
        <f>SUM(F82:F95)</f>
        <v>0</v>
      </c>
      <c r="G81" s="47">
        <f>SUM(G82:G95)</f>
        <v>0</v>
      </c>
      <c r="H81" s="51"/>
      <c r="I81" s="51"/>
      <c r="J81" s="51"/>
      <c r="K81" s="51"/>
      <c r="L81" s="51"/>
      <c r="M81" s="51"/>
      <c r="N81" s="388" t="s">
        <v>259</v>
      </c>
      <c r="O81" s="290"/>
      <c r="P81" s="290"/>
      <c r="Q81" s="290"/>
      <c r="R81" s="141"/>
      <c r="S81" s="137">
        <f t="shared" ref="S81:S95" si="12">IFERROR(D81/$D$46,0)</f>
        <v>0</v>
      </c>
      <c r="T81" s="141"/>
      <c r="U81" s="141"/>
      <c r="V81" s="254" t="s">
        <v>60</v>
      </c>
      <c r="W81" s="255" t="s">
        <v>60</v>
      </c>
      <c r="X81" s="255" t="s">
        <v>60</v>
      </c>
      <c r="Y81" s="255" t="s">
        <v>60</v>
      </c>
      <c r="Z81" s="255" t="s">
        <v>60</v>
      </c>
      <c r="AA81" s="255" t="s">
        <v>60</v>
      </c>
      <c r="AB81" s="255" t="s">
        <v>60</v>
      </c>
      <c r="AC81" s="255" t="s">
        <v>60</v>
      </c>
      <c r="AD81" s="255" t="s">
        <v>60</v>
      </c>
      <c r="AE81" s="255" t="s">
        <v>60</v>
      </c>
      <c r="AF81" s="255" t="s">
        <v>60</v>
      </c>
      <c r="AG81" s="255" t="s">
        <v>60</v>
      </c>
      <c r="AH81" s="255" t="s">
        <v>60</v>
      </c>
      <c r="AI81" s="255" t="s">
        <v>60</v>
      </c>
      <c r="AJ81" s="255" t="s">
        <v>60</v>
      </c>
      <c r="AK81" s="255" t="s">
        <v>60</v>
      </c>
      <c r="AL81" s="255" t="s">
        <v>60</v>
      </c>
      <c r="AM81" s="255" t="s">
        <v>60</v>
      </c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</row>
    <row r="82" spans="1:100" s="259" customFormat="1" ht="13.5" thickBot="1" x14ac:dyDescent="0.25">
      <c r="A82" s="141"/>
      <c r="B82" s="244" t="s">
        <v>137</v>
      </c>
      <c r="C82" s="268"/>
      <c r="D82" s="76"/>
      <c r="E82" s="136"/>
      <c r="F82" s="87"/>
      <c r="G82" s="84">
        <f>D82</f>
        <v>0</v>
      </c>
      <c r="H82" s="79"/>
      <c r="I82" s="79"/>
      <c r="J82" s="79"/>
      <c r="K82" s="79"/>
      <c r="L82" s="79"/>
      <c r="M82" s="79"/>
      <c r="N82" s="266"/>
      <c r="O82" s="94"/>
      <c r="P82" s="329"/>
      <c r="Q82" s="282" t="s">
        <v>109</v>
      </c>
      <c r="R82" s="141"/>
      <c r="S82" s="277">
        <f t="shared" si="12"/>
        <v>0</v>
      </c>
      <c r="T82" s="141"/>
      <c r="U82" s="141"/>
      <c r="V82" s="254" t="s">
        <v>60</v>
      </c>
      <c r="W82" s="255" t="s">
        <v>60</v>
      </c>
      <c r="X82" s="255" t="s">
        <v>60</v>
      </c>
      <c r="Y82" s="255" t="s">
        <v>60</v>
      </c>
      <c r="Z82" s="255" t="s">
        <v>60</v>
      </c>
      <c r="AA82" s="255" t="s">
        <v>60</v>
      </c>
      <c r="AB82" s="255" t="s">
        <v>60</v>
      </c>
      <c r="AC82" s="255" t="s">
        <v>60</v>
      </c>
      <c r="AD82" s="255" t="s">
        <v>60</v>
      </c>
      <c r="AE82" s="255" t="s">
        <v>60</v>
      </c>
      <c r="AF82" s="255" t="s">
        <v>60</v>
      </c>
      <c r="AG82" s="283" t="s">
        <v>60</v>
      </c>
      <c r="AH82" s="255" t="s">
        <v>61</v>
      </c>
      <c r="AI82" s="255" t="s">
        <v>60</v>
      </c>
      <c r="AJ82" s="255" t="s">
        <v>61</v>
      </c>
      <c r="AK82" s="255" t="s">
        <v>61</v>
      </c>
      <c r="AL82" s="255" t="s">
        <v>60</v>
      </c>
      <c r="AM82" s="255" t="s">
        <v>60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</row>
    <row r="83" spans="1:100" s="259" customFormat="1" ht="13.5" thickBot="1" x14ac:dyDescent="0.25">
      <c r="A83" s="141"/>
      <c r="B83" s="55" t="s">
        <v>117</v>
      </c>
      <c r="C83" s="268"/>
      <c r="D83" s="142"/>
      <c r="E83" s="136"/>
      <c r="F83" s="257"/>
      <c r="G83" s="258">
        <f t="shared" ref="G83:G95" si="13">D83</f>
        <v>0</v>
      </c>
      <c r="H83" s="79"/>
      <c r="I83" s="79"/>
      <c r="J83" s="79"/>
      <c r="K83" s="79"/>
      <c r="L83" s="79"/>
      <c r="M83" s="79"/>
      <c r="N83" s="280"/>
      <c r="O83" s="94"/>
      <c r="P83" s="94"/>
      <c r="Q83" s="94"/>
      <c r="R83" s="141"/>
      <c r="S83" s="273">
        <f t="shared" si="12"/>
        <v>0</v>
      </c>
      <c r="T83" s="141"/>
      <c r="U83" s="141"/>
      <c r="V83" s="254" t="s">
        <v>60</v>
      </c>
      <c r="W83" s="255" t="s">
        <v>60</v>
      </c>
      <c r="X83" s="255" t="s">
        <v>60</v>
      </c>
      <c r="Y83" s="255" t="s">
        <v>60</v>
      </c>
      <c r="Z83" s="255" t="s">
        <v>60</v>
      </c>
      <c r="AA83" s="255" t="s">
        <v>60</v>
      </c>
      <c r="AB83" s="255" t="s">
        <v>60</v>
      </c>
      <c r="AC83" s="255" t="s">
        <v>60</v>
      </c>
      <c r="AD83" s="255" t="s">
        <v>60</v>
      </c>
      <c r="AE83" s="255" t="s">
        <v>60</v>
      </c>
      <c r="AF83" s="255" t="s">
        <v>60</v>
      </c>
      <c r="AG83" s="255" t="s">
        <v>60</v>
      </c>
      <c r="AH83" s="255" t="s">
        <v>61</v>
      </c>
      <c r="AI83" s="255" t="s">
        <v>60</v>
      </c>
      <c r="AJ83" s="255" t="s">
        <v>61</v>
      </c>
      <c r="AK83" s="255" t="s">
        <v>61</v>
      </c>
      <c r="AL83" s="255" t="s">
        <v>60</v>
      </c>
      <c r="AM83" s="255" t="s">
        <v>60</v>
      </c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</row>
    <row r="84" spans="1:100" s="259" customFormat="1" ht="13.5" thickBot="1" x14ac:dyDescent="0.25">
      <c r="A84" s="141"/>
      <c r="B84" s="55" t="s">
        <v>135</v>
      </c>
      <c r="C84" s="268"/>
      <c r="D84" s="142"/>
      <c r="E84" s="136"/>
      <c r="F84" s="257"/>
      <c r="G84" s="258">
        <f t="shared" si="13"/>
        <v>0</v>
      </c>
      <c r="H84" s="79"/>
      <c r="I84" s="79"/>
      <c r="J84" s="79"/>
      <c r="K84" s="79"/>
      <c r="L84" s="79"/>
      <c r="M84" s="79"/>
      <c r="N84" s="280"/>
      <c r="O84" s="94"/>
      <c r="P84" s="329"/>
      <c r="Q84" s="282" t="s">
        <v>109</v>
      </c>
      <c r="R84" s="141"/>
      <c r="S84" s="273">
        <f t="shared" si="12"/>
        <v>0</v>
      </c>
      <c r="T84" s="141"/>
      <c r="U84" s="141"/>
      <c r="V84" s="254" t="s">
        <v>60</v>
      </c>
      <c r="W84" s="255" t="s">
        <v>60</v>
      </c>
      <c r="X84" s="255" t="s">
        <v>60</v>
      </c>
      <c r="Y84" s="255" t="s">
        <v>60</v>
      </c>
      <c r="Z84" s="255" t="s">
        <v>60</v>
      </c>
      <c r="AA84" s="255" t="s">
        <v>60</v>
      </c>
      <c r="AB84" s="255" t="s">
        <v>60</v>
      </c>
      <c r="AC84" s="255" t="s">
        <v>60</v>
      </c>
      <c r="AD84" s="255" t="s">
        <v>61</v>
      </c>
      <c r="AE84" s="255" t="s">
        <v>60</v>
      </c>
      <c r="AF84" s="255" t="s">
        <v>60</v>
      </c>
      <c r="AG84" s="255" t="s">
        <v>60</v>
      </c>
      <c r="AH84" s="255" t="s">
        <v>61</v>
      </c>
      <c r="AI84" s="255" t="s">
        <v>60</v>
      </c>
      <c r="AJ84" s="255" t="s">
        <v>60</v>
      </c>
      <c r="AK84" s="255" t="s">
        <v>61</v>
      </c>
      <c r="AL84" s="255" t="s">
        <v>60</v>
      </c>
      <c r="AM84" s="255" t="s">
        <v>60</v>
      </c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</row>
    <row r="85" spans="1:100" s="259" customFormat="1" ht="12.75" x14ac:dyDescent="0.2">
      <c r="A85" s="141"/>
      <c r="B85" s="55" t="s">
        <v>91</v>
      </c>
      <c r="C85" s="268"/>
      <c r="D85" s="142"/>
      <c r="E85" s="136"/>
      <c r="F85" s="257"/>
      <c r="G85" s="258">
        <f t="shared" si="13"/>
        <v>0</v>
      </c>
      <c r="H85" s="79"/>
      <c r="I85" s="79"/>
      <c r="J85" s="79"/>
      <c r="K85" s="79"/>
      <c r="L85" s="79"/>
      <c r="M85" s="79"/>
      <c r="N85" s="280"/>
      <c r="O85" s="94"/>
      <c r="P85" s="94"/>
      <c r="Q85" s="94"/>
      <c r="R85" s="141"/>
      <c r="S85" s="273">
        <f t="shared" si="12"/>
        <v>0</v>
      </c>
      <c r="T85" s="141"/>
      <c r="U85" s="141"/>
      <c r="V85" s="254" t="s">
        <v>60</v>
      </c>
      <c r="W85" s="255" t="s">
        <v>60</v>
      </c>
      <c r="X85" s="255" t="s">
        <v>60</v>
      </c>
      <c r="Y85" s="255" t="s">
        <v>60</v>
      </c>
      <c r="Z85" s="255" t="s">
        <v>61</v>
      </c>
      <c r="AA85" s="255" t="s">
        <v>60</v>
      </c>
      <c r="AB85" s="255" t="s">
        <v>60</v>
      </c>
      <c r="AC85" s="255" t="s">
        <v>60</v>
      </c>
      <c r="AD85" s="255" t="s">
        <v>61</v>
      </c>
      <c r="AE85" s="255" t="s">
        <v>60</v>
      </c>
      <c r="AF85" s="255" t="s">
        <v>60</v>
      </c>
      <c r="AG85" s="255" t="s">
        <v>60</v>
      </c>
      <c r="AH85" s="255" t="s">
        <v>61</v>
      </c>
      <c r="AI85" s="255" t="s">
        <v>60</v>
      </c>
      <c r="AJ85" s="255" t="s">
        <v>61</v>
      </c>
      <c r="AK85" s="255" t="s">
        <v>61</v>
      </c>
      <c r="AL85" s="255" t="s">
        <v>60</v>
      </c>
      <c r="AM85" s="255" t="s">
        <v>60</v>
      </c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</row>
    <row r="86" spans="1:100" s="259" customFormat="1" ht="12.75" x14ac:dyDescent="0.2">
      <c r="A86" s="141"/>
      <c r="B86" s="55" t="s">
        <v>25</v>
      </c>
      <c r="C86" s="268"/>
      <c r="D86" s="142"/>
      <c r="E86" s="136"/>
      <c r="F86" s="257"/>
      <c r="G86" s="258">
        <f t="shared" si="13"/>
        <v>0</v>
      </c>
      <c r="H86" s="79"/>
      <c r="I86" s="79"/>
      <c r="J86" s="79"/>
      <c r="K86" s="79"/>
      <c r="L86" s="79"/>
      <c r="M86" s="79"/>
      <c r="N86" s="280"/>
      <c r="O86" s="94"/>
      <c r="P86" s="94"/>
      <c r="Q86" s="94"/>
      <c r="R86" s="141"/>
      <c r="S86" s="273">
        <f t="shared" si="12"/>
        <v>0</v>
      </c>
      <c r="T86" s="141"/>
      <c r="U86" s="141"/>
      <c r="V86" s="254" t="s">
        <v>60</v>
      </c>
      <c r="W86" s="255" t="s">
        <v>60</v>
      </c>
      <c r="X86" s="255" t="s">
        <v>60</v>
      </c>
      <c r="Y86" s="255" t="s">
        <v>60</v>
      </c>
      <c r="Z86" s="255" t="s">
        <v>60</v>
      </c>
      <c r="AA86" s="255" t="s">
        <v>60</v>
      </c>
      <c r="AB86" s="255" t="s">
        <v>60</v>
      </c>
      <c r="AC86" s="255" t="s">
        <v>60</v>
      </c>
      <c r="AD86" s="255" t="s">
        <v>60</v>
      </c>
      <c r="AE86" s="255" t="s">
        <v>60</v>
      </c>
      <c r="AF86" s="255" t="s">
        <v>60</v>
      </c>
      <c r="AG86" s="255" t="s">
        <v>60</v>
      </c>
      <c r="AH86" s="255" t="s">
        <v>61</v>
      </c>
      <c r="AI86" s="255" t="s">
        <v>60</v>
      </c>
      <c r="AJ86" s="255" t="s">
        <v>60</v>
      </c>
      <c r="AK86" s="255" t="s">
        <v>61</v>
      </c>
      <c r="AL86" s="255" t="s">
        <v>60</v>
      </c>
      <c r="AM86" s="255" t="s">
        <v>60</v>
      </c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</row>
    <row r="87" spans="1:100" s="259" customFormat="1" ht="12.75" hidden="1" x14ac:dyDescent="0.2">
      <c r="A87" s="141"/>
      <c r="B87" s="55" t="s">
        <v>223</v>
      </c>
      <c r="C87" s="268"/>
      <c r="D87" s="332"/>
      <c r="E87" s="136"/>
      <c r="F87" s="257"/>
      <c r="G87" s="258">
        <f t="shared" si="13"/>
        <v>0</v>
      </c>
      <c r="H87" s="79"/>
      <c r="I87" s="79"/>
      <c r="J87" s="79"/>
      <c r="K87" s="79"/>
      <c r="L87" s="79"/>
      <c r="M87" s="79"/>
      <c r="N87" s="336"/>
      <c r="O87" s="94"/>
      <c r="P87" s="94"/>
      <c r="Q87" s="94"/>
      <c r="R87" s="141"/>
      <c r="S87" s="273">
        <f t="shared" si="12"/>
        <v>0</v>
      </c>
      <c r="T87" s="141"/>
      <c r="U87" s="141"/>
      <c r="V87" s="254" t="s">
        <v>61</v>
      </c>
      <c r="W87" s="255" t="s">
        <v>61</v>
      </c>
      <c r="X87" s="255" t="s">
        <v>61</v>
      </c>
      <c r="Y87" s="255" t="s">
        <v>61</v>
      </c>
      <c r="Z87" s="255" t="s">
        <v>61</v>
      </c>
      <c r="AA87" s="255" t="s">
        <v>61</v>
      </c>
      <c r="AB87" s="255" t="s">
        <v>61</v>
      </c>
      <c r="AC87" s="255" t="s">
        <v>61</v>
      </c>
      <c r="AD87" s="255" t="s">
        <v>61</v>
      </c>
      <c r="AE87" s="255" t="s">
        <v>61</v>
      </c>
      <c r="AF87" s="255" t="s">
        <v>61</v>
      </c>
      <c r="AG87" s="255" t="s">
        <v>60</v>
      </c>
      <c r="AH87" s="255" t="s">
        <v>61</v>
      </c>
      <c r="AI87" s="255" t="s">
        <v>61</v>
      </c>
      <c r="AJ87" s="255" t="s">
        <v>61</v>
      </c>
      <c r="AK87" s="255" t="s">
        <v>61</v>
      </c>
      <c r="AL87" s="255" t="s">
        <v>61</v>
      </c>
      <c r="AM87" s="255" t="s">
        <v>61</v>
      </c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</row>
    <row r="88" spans="1:100" s="259" customFormat="1" ht="12.75" x14ac:dyDescent="0.2">
      <c r="A88" s="141"/>
      <c r="B88" s="55" t="s">
        <v>170</v>
      </c>
      <c r="C88" s="268"/>
      <c r="D88" s="142"/>
      <c r="E88" s="136"/>
      <c r="F88" s="257"/>
      <c r="G88" s="258">
        <f t="shared" si="13"/>
        <v>0</v>
      </c>
      <c r="H88" s="79"/>
      <c r="I88" s="79"/>
      <c r="J88" s="79"/>
      <c r="K88" s="79"/>
      <c r="L88" s="79"/>
      <c r="M88" s="79"/>
      <c r="N88" s="280"/>
      <c r="O88" s="94"/>
      <c r="P88" s="94"/>
      <c r="Q88" s="94"/>
      <c r="R88" s="141"/>
      <c r="S88" s="273">
        <f t="shared" si="12"/>
        <v>0</v>
      </c>
      <c r="T88" s="141"/>
      <c r="U88" s="141"/>
      <c r="V88" s="254" t="s">
        <v>60</v>
      </c>
      <c r="W88" s="255" t="s">
        <v>60</v>
      </c>
      <c r="X88" s="255" t="s">
        <v>60</v>
      </c>
      <c r="Y88" s="255" t="s">
        <v>60</v>
      </c>
      <c r="Z88" s="255" t="s">
        <v>60</v>
      </c>
      <c r="AA88" s="255" t="s">
        <v>60</v>
      </c>
      <c r="AB88" s="255" t="s">
        <v>60</v>
      </c>
      <c r="AC88" s="255" t="s">
        <v>60</v>
      </c>
      <c r="AD88" s="255" t="s">
        <v>60</v>
      </c>
      <c r="AE88" s="255" t="s">
        <v>60</v>
      </c>
      <c r="AF88" s="255" t="s">
        <v>60</v>
      </c>
      <c r="AG88" s="255" t="s">
        <v>60</v>
      </c>
      <c r="AH88" s="255" t="s">
        <v>61</v>
      </c>
      <c r="AI88" s="255" t="s">
        <v>60</v>
      </c>
      <c r="AJ88" s="255" t="s">
        <v>60</v>
      </c>
      <c r="AK88" s="255" t="s">
        <v>61</v>
      </c>
      <c r="AL88" s="255" t="s">
        <v>60</v>
      </c>
      <c r="AM88" s="255" t="s">
        <v>60</v>
      </c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</row>
    <row r="89" spans="1:100" s="259" customFormat="1" ht="12.75" x14ac:dyDescent="0.2">
      <c r="A89" s="141"/>
      <c r="B89" s="55" t="s">
        <v>19</v>
      </c>
      <c r="C89" s="268"/>
      <c r="D89" s="142"/>
      <c r="E89" s="136"/>
      <c r="F89" s="257"/>
      <c r="G89" s="258">
        <f t="shared" si="13"/>
        <v>0</v>
      </c>
      <c r="H89" s="79"/>
      <c r="I89" s="79"/>
      <c r="J89" s="79"/>
      <c r="K89" s="79"/>
      <c r="L89" s="79"/>
      <c r="M89" s="79"/>
      <c r="N89" s="280"/>
      <c r="O89" s="94"/>
      <c r="P89" s="94"/>
      <c r="Q89" s="94"/>
      <c r="R89" s="141"/>
      <c r="S89" s="273">
        <f t="shared" si="12"/>
        <v>0</v>
      </c>
      <c r="T89" s="141"/>
      <c r="U89" s="141"/>
      <c r="V89" s="254" t="s">
        <v>60</v>
      </c>
      <c r="W89" s="255" t="s">
        <v>60</v>
      </c>
      <c r="X89" s="255" t="s">
        <v>60</v>
      </c>
      <c r="Y89" s="255" t="s">
        <v>60</v>
      </c>
      <c r="Z89" s="255" t="s">
        <v>60</v>
      </c>
      <c r="AA89" s="255" t="s">
        <v>60</v>
      </c>
      <c r="AB89" s="255" t="s">
        <v>60</v>
      </c>
      <c r="AC89" s="255" t="s">
        <v>60</v>
      </c>
      <c r="AD89" s="255" t="s">
        <v>60</v>
      </c>
      <c r="AE89" s="255" t="s">
        <v>60</v>
      </c>
      <c r="AF89" s="255" t="s">
        <v>60</v>
      </c>
      <c r="AG89" s="255" t="s">
        <v>60</v>
      </c>
      <c r="AH89" s="255" t="s">
        <v>61</v>
      </c>
      <c r="AI89" s="255" t="s">
        <v>60</v>
      </c>
      <c r="AJ89" s="255" t="s">
        <v>61</v>
      </c>
      <c r="AK89" s="255" t="s">
        <v>61</v>
      </c>
      <c r="AL89" s="255" t="s">
        <v>60</v>
      </c>
      <c r="AM89" s="255" t="s">
        <v>60</v>
      </c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</row>
    <row r="90" spans="1:100" s="259" customFormat="1" ht="12.75" x14ac:dyDescent="0.2">
      <c r="A90" s="141"/>
      <c r="B90" s="55" t="s">
        <v>133</v>
      </c>
      <c r="C90" s="268"/>
      <c r="D90" s="142"/>
      <c r="E90" s="136"/>
      <c r="F90" s="257"/>
      <c r="G90" s="258">
        <f t="shared" si="13"/>
        <v>0</v>
      </c>
      <c r="H90" s="79"/>
      <c r="I90" s="79"/>
      <c r="J90" s="79"/>
      <c r="K90" s="79"/>
      <c r="L90" s="79"/>
      <c r="M90" s="79"/>
      <c r="N90" s="280"/>
      <c r="O90" s="94"/>
      <c r="P90" s="94"/>
      <c r="Q90" s="94"/>
      <c r="R90" s="141"/>
      <c r="S90" s="273">
        <f t="shared" si="12"/>
        <v>0</v>
      </c>
      <c r="T90" s="141"/>
      <c r="U90" s="141"/>
      <c r="V90" s="254" t="s">
        <v>60</v>
      </c>
      <c r="W90" s="255" t="s">
        <v>60</v>
      </c>
      <c r="X90" s="255" t="s">
        <v>60</v>
      </c>
      <c r="Y90" s="255" t="s">
        <v>60</v>
      </c>
      <c r="Z90" s="255" t="s">
        <v>60</v>
      </c>
      <c r="AA90" s="255" t="s">
        <v>60</v>
      </c>
      <c r="AB90" s="255" t="s">
        <v>60</v>
      </c>
      <c r="AC90" s="255" t="s">
        <v>60</v>
      </c>
      <c r="AD90" s="255" t="s">
        <v>61</v>
      </c>
      <c r="AE90" s="255" t="s">
        <v>60</v>
      </c>
      <c r="AF90" s="255" t="s">
        <v>60</v>
      </c>
      <c r="AG90" s="255" t="s">
        <v>60</v>
      </c>
      <c r="AH90" s="255" t="s">
        <v>61</v>
      </c>
      <c r="AI90" s="255" t="s">
        <v>61</v>
      </c>
      <c r="AJ90" s="255" t="s">
        <v>61</v>
      </c>
      <c r="AK90" s="255" t="s">
        <v>61</v>
      </c>
      <c r="AL90" s="255" t="s">
        <v>61</v>
      </c>
      <c r="AM90" s="255" t="s">
        <v>61</v>
      </c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</row>
    <row r="91" spans="1:100" s="259" customFormat="1" ht="12.75" x14ac:dyDescent="0.2">
      <c r="A91" s="141"/>
      <c r="B91" s="55" t="s">
        <v>132</v>
      </c>
      <c r="C91" s="268"/>
      <c r="D91" s="142"/>
      <c r="E91" s="136"/>
      <c r="F91" s="257"/>
      <c r="G91" s="258">
        <f t="shared" si="13"/>
        <v>0</v>
      </c>
      <c r="H91" s="79"/>
      <c r="I91" s="79"/>
      <c r="J91" s="79"/>
      <c r="K91" s="79"/>
      <c r="L91" s="79"/>
      <c r="M91" s="79"/>
      <c r="N91" s="280"/>
      <c r="O91" s="94"/>
      <c r="P91" s="94"/>
      <c r="Q91" s="94"/>
      <c r="R91" s="141"/>
      <c r="S91" s="273">
        <f t="shared" si="12"/>
        <v>0</v>
      </c>
      <c r="T91" s="141"/>
      <c r="U91" s="141"/>
      <c r="V91" s="254" t="s">
        <v>60</v>
      </c>
      <c r="W91" s="255" t="s">
        <v>60</v>
      </c>
      <c r="X91" s="255" t="s">
        <v>60</v>
      </c>
      <c r="Y91" s="255" t="s">
        <v>60</v>
      </c>
      <c r="Z91" s="255" t="s">
        <v>60</v>
      </c>
      <c r="AA91" s="255" t="s">
        <v>60</v>
      </c>
      <c r="AB91" s="255" t="s">
        <v>60</v>
      </c>
      <c r="AC91" s="255" t="s">
        <v>60</v>
      </c>
      <c r="AD91" s="255" t="s">
        <v>61</v>
      </c>
      <c r="AE91" s="255" t="s">
        <v>60</v>
      </c>
      <c r="AF91" s="255" t="s">
        <v>60</v>
      </c>
      <c r="AG91" s="255" t="s">
        <v>60</v>
      </c>
      <c r="AH91" s="255" t="s">
        <v>61</v>
      </c>
      <c r="AI91" s="255" t="s">
        <v>60</v>
      </c>
      <c r="AJ91" s="255" t="s">
        <v>61</v>
      </c>
      <c r="AK91" s="255" t="s">
        <v>61</v>
      </c>
      <c r="AL91" s="255" t="s">
        <v>60</v>
      </c>
      <c r="AM91" s="255" t="s">
        <v>60</v>
      </c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</row>
    <row r="92" spans="1:100" s="259" customFormat="1" ht="12.75" x14ac:dyDescent="0.2">
      <c r="A92" s="141"/>
      <c r="B92" s="55" t="s">
        <v>58</v>
      </c>
      <c r="C92" s="268"/>
      <c r="D92" s="142"/>
      <c r="E92" s="136"/>
      <c r="F92" s="257"/>
      <c r="G92" s="258">
        <f t="shared" si="13"/>
        <v>0</v>
      </c>
      <c r="H92" s="79"/>
      <c r="I92" s="79"/>
      <c r="J92" s="79"/>
      <c r="K92" s="79"/>
      <c r="L92" s="79"/>
      <c r="M92" s="79"/>
      <c r="N92" s="280"/>
      <c r="O92" s="94"/>
      <c r="P92" s="94"/>
      <c r="Q92" s="94"/>
      <c r="R92" s="141"/>
      <c r="S92" s="273">
        <f t="shared" si="12"/>
        <v>0</v>
      </c>
      <c r="T92" s="141"/>
      <c r="U92" s="141"/>
      <c r="V92" s="254" t="s">
        <v>60</v>
      </c>
      <c r="W92" s="255" t="s">
        <v>60</v>
      </c>
      <c r="X92" s="255" t="s">
        <v>60</v>
      </c>
      <c r="Y92" s="255" t="s">
        <v>60</v>
      </c>
      <c r="Z92" s="255" t="s">
        <v>60</v>
      </c>
      <c r="AA92" s="255" t="s">
        <v>60</v>
      </c>
      <c r="AB92" s="255" t="s">
        <v>60</v>
      </c>
      <c r="AC92" s="255" t="s">
        <v>60</v>
      </c>
      <c r="AD92" s="255" t="s">
        <v>61</v>
      </c>
      <c r="AE92" s="255" t="s">
        <v>60</v>
      </c>
      <c r="AF92" s="255" t="s">
        <v>60</v>
      </c>
      <c r="AG92" s="255" t="s">
        <v>60</v>
      </c>
      <c r="AH92" s="255" t="s">
        <v>61</v>
      </c>
      <c r="AI92" s="255" t="s">
        <v>60</v>
      </c>
      <c r="AJ92" s="255" t="s">
        <v>60</v>
      </c>
      <c r="AK92" s="255" t="s">
        <v>60</v>
      </c>
      <c r="AL92" s="255" t="s">
        <v>60</v>
      </c>
      <c r="AM92" s="255" t="s">
        <v>60</v>
      </c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</row>
    <row r="93" spans="1:100" s="259" customFormat="1" ht="12.75" x14ac:dyDescent="0.2">
      <c r="A93" s="141"/>
      <c r="B93" s="56" t="s">
        <v>57</v>
      </c>
      <c r="C93" s="268"/>
      <c r="D93" s="143"/>
      <c r="E93" s="136"/>
      <c r="F93" s="260"/>
      <c r="G93" s="261">
        <f t="shared" si="13"/>
        <v>0</v>
      </c>
      <c r="H93" s="79"/>
      <c r="I93" s="79"/>
      <c r="J93" s="79"/>
      <c r="K93" s="79"/>
      <c r="L93" s="79"/>
      <c r="M93" s="79"/>
      <c r="N93" s="280"/>
      <c r="O93" s="94"/>
      <c r="P93" s="94"/>
      <c r="Q93" s="94"/>
      <c r="R93" s="141"/>
      <c r="S93" s="278">
        <f t="shared" si="12"/>
        <v>0</v>
      </c>
      <c r="T93" s="141"/>
      <c r="U93" s="141"/>
      <c r="V93" s="254" t="s">
        <v>60</v>
      </c>
      <c r="W93" s="255" t="s">
        <v>60</v>
      </c>
      <c r="X93" s="255" t="s">
        <v>60</v>
      </c>
      <c r="Y93" s="255" t="s">
        <v>60</v>
      </c>
      <c r="Z93" s="255" t="s">
        <v>60</v>
      </c>
      <c r="AA93" s="255" t="s">
        <v>60</v>
      </c>
      <c r="AB93" s="255" t="s">
        <v>60</v>
      </c>
      <c r="AC93" s="255" t="s">
        <v>60</v>
      </c>
      <c r="AD93" s="255" t="s">
        <v>60</v>
      </c>
      <c r="AE93" s="255" t="s">
        <v>60</v>
      </c>
      <c r="AF93" s="255" t="s">
        <v>60</v>
      </c>
      <c r="AG93" s="255" t="s">
        <v>60</v>
      </c>
      <c r="AH93" s="255" t="s">
        <v>61</v>
      </c>
      <c r="AI93" s="255" t="s">
        <v>60</v>
      </c>
      <c r="AJ93" s="255" t="s">
        <v>60</v>
      </c>
      <c r="AK93" s="255" t="s">
        <v>61</v>
      </c>
      <c r="AL93" s="255" t="s">
        <v>60</v>
      </c>
      <c r="AM93" s="255" t="s">
        <v>60</v>
      </c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</row>
    <row r="94" spans="1:100" s="259" customFormat="1" ht="12.75" hidden="1" x14ac:dyDescent="0.2">
      <c r="A94" s="141"/>
      <c r="B94" s="56" t="s">
        <v>138</v>
      </c>
      <c r="C94" s="268"/>
      <c r="D94" s="330"/>
      <c r="E94" s="136"/>
      <c r="F94" s="260"/>
      <c r="G94" s="261">
        <f t="shared" si="13"/>
        <v>0</v>
      </c>
      <c r="H94" s="79"/>
      <c r="I94" s="79"/>
      <c r="J94" s="79"/>
      <c r="K94" s="79"/>
      <c r="L94" s="79"/>
      <c r="M94" s="79"/>
      <c r="N94" s="337"/>
      <c r="O94" s="94"/>
      <c r="P94" s="94"/>
      <c r="Q94" s="94"/>
      <c r="R94" s="141"/>
      <c r="S94" s="278">
        <f t="shared" si="12"/>
        <v>0</v>
      </c>
      <c r="T94" s="141"/>
      <c r="U94" s="141"/>
      <c r="V94" s="254" t="s">
        <v>60</v>
      </c>
      <c r="W94" s="255" t="s">
        <v>61</v>
      </c>
      <c r="X94" s="255" t="s">
        <v>61</v>
      </c>
      <c r="Y94" s="255" t="s">
        <v>61</v>
      </c>
      <c r="Z94" s="255" t="s">
        <v>60</v>
      </c>
      <c r="AA94" s="255" t="s">
        <v>61</v>
      </c>
      <c r="AB94" s="255" t="s">
        <v>61</v>
      </c>
      <c r="AC94" s="255" t="s">
        <v>61</v>
      </c>
      <c r="AD94" s="255" t="s">
        <v>61</v>
      </c>
      <c r="AE94" s="255" t="s">
        <v>61</v>
      </c>
      <c r="AF94" s="255" t="s">
        <v>61</v>
      </c>
      <c r="AG94" s="255" t="s">
        <v>60</v>
      </c>
      <c r="AH94" s="255" t="s">
        <v>61</v>
      </c>
      <c r="AI94" s="255" t="s">
        <v>61</v>
      </c>
      <c r="AJ94" s="255" t="s">
        <v>61</v>
      </c>
      <c r="AK94" s="255" t="s">
        <v>61</v>
      </c>
      <c r="AL94" s="255" t="s">
        <v>61</v>
      </c>
      <c r="AM94" s="255" t="s">
        <v>61</v>
      </c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</row>
    <row r="95" spans="1:100" s="259" customFormat="1" ht="13.5" thickBot="1" x14ac:dyDescent="0.25">
      <c r="A95" s="141"/>
      <c r="B95" s="39" t="s">
        <v>92</v>
      </c>
      <c r="C95" s="268"/>
      <c r="D95" s="262"/>
      <c r="E95" s="136"/>
      <c r="F95" s="281"/>
      <c r="G95" s="263">
        <f t="shared" si="13"/>
        <v>0</v>
      </c>
      <c r="H95" s="79"/>
      <c r="I95" s="79"/>
      <c r="J95" s="79"/>
      <c r="K95" s="79"/>
      <c r="L95" s="79"/>
      <c r="M95" s="79"/>
      <c r="N95" s="187"/>
      <c r="O95" s="94"/>
      <c r="P95" s="94"/>
      <c r="Q95" s="94"/>
      <c r="R95" s="141"/>
      <c r="S95" s="275">
        <f t="shared" si="12"/>
        <v>0</v>
      </c>
      <c r="T95" s="141"/>
      <c r="U95" s="141"/>
      <c r="V95" s="254" t="s">
        <v>60</v>
      </c>
      <c r="W95" s="255" t="s">
        <v>60</v>
      </c>
      <c r="X95" s="255" t="s">
        <v>60</v>
      </c>
      <c r="Y95" s="255" t="s">
        <v>60</v>
      </c>
      <c r="Z95" s="255" t="s">
        <v>60</v>
      </c>
      <c r="AA95" s="255" t="s">
        <v>60</v>
      </c>
      <c r="AB95" s="255" t="s">
        <v>60</v>
      </c>
      <c r="AC95" s="255" t="s">
        <v>60</v>
      </c>
      <c r="AD95" s="255" t="s">
        <v>60</v>
      </c>
      <c r="AE95" s="255" t="s">
        <v>60</v>
      </c>
      <c r="AF95" s="255" t="s">
        <v>60</v>
      </c>
      <c r="AG95" s="255" t="s">
        <v>60</v>
      </c>
      <c r="AH95" s="255" t="s">
        <v>60</v>
      </c>
      <c r="AI95" s="255" t="s">
        <v>60</v>
      </c>
      <c r="AJ95" s="255" t="s">
        <v>60</v>
      </c>
      <c r="AK95" s="255" t="s">
        <v>60</v>
      </c>
      <c r="AL95" s="255" t="s">
        <v>60</v>
      </c>
      <c r="AM95" s="255" t="s">
        <v>60</v>
      </c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259" customFormat="1" ht="18" customHeight="1" thickBot="1" x14ac:dyDescent="0.25">
      <c r="A96" s="141"/>
      <c r="B96" s="249"/>
      <c r="C96" s="268"/>
      <c r="D96" s="264"/>
      <c r="E96" s="265"/>
      <c r="F96" s="264"/>
      <c r="G96" s="264"/>
      <c r="H96" s="264"/>
      <c r="I96" s="264"/>
      <c r="J96" s="264"/>
      <c r="K96" s="264"/>
      <c r="L96" s="264"/>
      <c r="M96" s="264"/>
      <c r="N96" s="289"/>
      <c r="O96" s="94"/>
      <c r="P96" s="94"/>
      <c r="Q96" s="94"/>
      <c r="R96" s="141"/>
      <c r="S96" s="40"/>
      <c r="T96" s="141"/>
      <c r="U96" s="141"/>
      <c r="V96" s="254" t="s">
        <v>60</v>
      </c>
      <c r="W96" s="255" t="s">
        <v>60</v>
      </c>
      <c r="X96" s="255" t="s">
        <v>60</v>
      </c>
      <c r="Y96" s="255" t="s">
        <v>60</v>
      </c>
      <c r="Z96" s="255" t="s">
        <v>60</v>
      </c>
      <c r="AA96" s="255" t="s">
        <v>60</v>
      </c>
      <c r="AB96" s="255" t="s">
        <v>60</v>
      </c>
      <c r="AC96" s="255" t="s">
        <v>60</v>
      </c>
      <c r="AD96" s="255" t="s">
        <v>60</v>
      </c>
      <c r="AE96" s="255" t="s">
        <v>60</v>
      </c>
      <c r="AF96" s="255" t="s">
        <v>60</v>
      </c>
      <c r="AG96" s="255" t="s">
        <v>60</v>
      </c>
      <c r="AH96" s="255" t="s">
        <v>60</v>
      </c>
      <c r="AI96" s="255" t="s">
        <v>60</v>
      </c>
      <c r="AJ96" s="255" t="s">
        <v>60</v>
      </c>
      <c r="AK96" s="255" t="s">
        <v>60</v>
      </c>
      <c r="AL96" s="255" t="s">
        <v>60</v>
      </c>
      <c r="AM96" s="255" t="s">
        <v>60</v>
      </c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</row>
    <row r="97" spans="1:100" s="259" customFormat="1" ht="18" customHeight="1" thickBot="1" x14ac:dyDescent="0.25">
      <c r="A97" s="141"/>
      <c r="B97" s="19" t="s">
        <v>31</v>
      </c>
      <c r="C97" s="268"/>
      <c r="D97" s="44">
        <f>SUM(D98:D102)</f>
        <v>0</v>
      </c>
      <c r="E97" s="31"/>
      <c r="F97" s="47">
        <f>SUM(F98:F102)</f>
        <v>0</v>
      </c>
      <c r="G97" s="44">
        <f>SUM(G98:G102)</f>
        <v>0</v>
      </c>
      <c r="H97" s="51"/>
      <c r="I97" s="51"/>
      <c r="J97" s="51"/>
      <c r="K97" s="51"/>
      <c r="L97" s="51"/>
      <c r="M97" s="51"/>
      <c r="N97" s="388" t="s">
        <v>259</v>
      </c>
      <c r="O97" s="291"/>
      <c r="P97" s="291"/>
      <c r="Q97" s="291"/>
      <c r="R97" s="141"/>
      <c r="S97" s="137">
        <f t="shared" ref="S97:S102" si="14">IFERROR(D97/$D$46,0)</f>
        <v>0</v>
      </c>
      <c r="T97" s="141"/>
      <c r="U97" s="141"/>
      <c r="V97" s="254" t="s">
        <v>60</v>
      </c>
      <c r="W97" s="255" t="s">
        <v>60</v>
      </c>
      <c r="X97" s="255" t="s">
        <v>60</v>
      </c>
      <c r="Y97" s="255" t="s">
        <v>60</v>
      </c>
      <c r="Z97" s="255" t="s">
        <v>60</v>
      </c>
      <c r="AA97" s="255" t="s">
        <v>60</v>
      </c>
      <c r="AB97" s="255" t="s">
        <v>60</v>
      </c>
      <c r="AC97" s="255" t="s">
        <v>60</v>
      </c>
      <c r="AD97" s="255" t="s">
        <v>60</v>
      </c>
      <c r="AE97" s="255" t="s">
        <v>60</v>
      </c>
      <c r="AF97" s="255" t="s">
        <v>60</v>
      </c>
      <c r="AG97" s="255" t="s">
        <v>60</v>
      </c>
      <c r="AH97" s="255" t="s">
        <v>60</v>
      </c>
      <c r="AI97" s="255" t="s">
        <v>60</v>
      </c>
      <c r="AJ97" s="255" t="s">
        <v>60</v>
      </c>
      <c r="AK97" s="255" t="s">
        <v>60</v>
      </c>
      <c r="AL97" s="255" t="s">
        <v>60</v>
      </c>
      <c r="AM97" s="255" t="s">
        <v>60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</row>
    <row r="98" spans="1:100" s="259" customFormat="1" ht="12.75" x14ac:dyDescent="0.2">
      <c r="A98" s="141"/>
      <c r="B98" s="244" t="s">
        <v>12</v>
      </c>
      <c r="C98" s="268"/>
      <c r="D98" s="76"/>
      <c r="E98" s="136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66"/>
      <c r="O98" s="94"/>
      <c r="P98" s="94"/>
      <c r="Q98" s="94"/>
      <c r="R98" s="141"/>
      <c r="S98" s="273">
        <f t="shared" si="14"/>
        <v>0</v>
      </c>
      <c r="T98" s="141"/>
      <c r="U98" s="141"/>
      <c r="V98" s="254" t="s">
        <v>60</v>
      </c>
      <c r="W98" s="255" t="s">
        <v>60</v>
      </c>
      <c r="X98" s="255" t="s">
        <v>60</v>
      </c>
      <c r="Y98" s="255" t="s">
        <v>60</v>
      </c>
      <c r="Z98" s="255" t="s">
        <v>60</v>
      </c>
      <c r="AA98" s="255" t="s">
        <v>60</v>
      </c>
      <c r="AB98" s="255" t="s">
        <v>60</v>
      </c>
      <c r="AC98" s="255" t="s">
        <v>60</v>
      </c>
      <c r="AD98" s="255" t="s">
        <v>60</v>
      </c>
      <c r="AE98" s="255" t="s">
        <v>60</v>
      </c>
      <c r="AF98" s="255" t="s">
        <v>60</v>
      </c>
      <c r="AG98" s="255" t="s">
        <v>60</v>
      </c>
      <c r="AH98" s="255" t="s">
        <v>61</v>
      </c>
      <c r="AI98" s="255" t="s">
        <v>60</v>
      </c>
      <c r="AJ98" s="255" t="s">
        <v>60</v>
      </c>
      <c r="AK98" s="255" t="s">
        <v>60</v>
      </c>
      <c r="AL98" s="255" t="s">
        <v>60</v>
      </c>
      <c r="AM98" s="255" t="s">
        <v>60</v>
      </c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</row>
    <row r="99" spans="1:100" s="259" customFormat="1" ht="12.75" x14ac:dyDescent="0.2">
      <c r="A99" s="141"/>
      <c r="B99" s="55" t="s">
        <v>82</v>
      </c>
      <c r="C99" s="268"/>
      <c r="D99" s="279"/>
      <c r="E99" s="136"/>
      <c r="F99" s="82"/>
      <c r="G99" s="81">
        <f>D99</f>
        <v>0</v>
      </c>
      <c r="H99" s="79"/>
      <c r="I99" s="79"/>
      <c r="J99" s="79"/>
      <c r="K99" s="79"/>
      <c r="L99" s="79"/>
      <c r="M99" s="79"/>
      <c r="N99" s="59"/>
      <c r="O99" s="94"/>
      <c r="P99" s="94"/>
      <c r="Q99" s="94"/>
      <c r="R99" s="141"/>
      <c r="S99" s="273">
        <f t="shared" si="14"/>
        <v>0</v>
      </c>
      <c r="T99" s="141"/>
      <c r="U99" s="141"/>
      <c r="V99" s="254" t="s">
        <v>60</v>
      </c>
      <c r="W99" s="255" t="s">
        <v>60</v>
      </c>
      <c r="X99" s="255" t="s">
        <v>60</v>
      </c>
      <c r="Y99" s="255" t="s">
        <v>60</v>
      </c>
      <c r="Z99" s="255" t="s">
        <v>60</v>
      </c>
      <c r="AA99" s="255" t="s">
        <v>60</v>
      </c>
      <c r="AB99" s="255" t="s">
        <v>60</v>
      </c>
      <c r="AC99" s="255" t="s">
        <v>60</v>
      </c>
      <c r="AD99" s="255" t="s">
        <v>60</v>
      </c>
      <c r="AE99" s="255" t="s">
        <v>60</v>
      </c>
      <c r="AF99" s="255" t="s">
        <v>60</v>
      </c>
      <c r="AG99" s="255" t="s">
        <v>60</v>
      </c>
      <c r="AH99" s="255" t="s">
        <v>61</v>
      </c>
      <c r="AI99" s="255" t="s">
        <v>60</v>
      </c>
      <c r="AJ99" s="255" t="s">
        <v>60</v>
      </c>
      <c r="AK99" s="255" t="s">
        <v>60</v>
      </c>
      <c r="AL99" s="255" t="s">
        <v>60</v>
      </c>
      <c r="AM99" s="255" t="s">
        <v>60</v>
      </c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</row>
    <row r="100" spans="1:100" s="259" customFormat="1" ht="12.75" x14ac:dyDescent="0.2">
      <c r="A100" s="141"/>
      <c r="B100" s="55" t="s">
        <v>80</v>
      </c>
      <c r="C100" s="268"/>
      <c r="D100" s="143"/>
      <c r="E100" s="136"/>
      <c r="F100" s="257"/>
      <c r="G100" s="258">
        <f>D100</f>
        <v>0</v>
      </c>
      <c r="H100" s="79"/>
      <c r="I100" s="79"/>
      <c r="J100" s="79"/>
      <c r="K100" s="79"/>
      <c r="L100" s="79"/>
      <c r="M100" s="79"/>
      <c r="N100" s="59"/>
      <c r="O100" s="94"/>
      <c r="P100" s="94"/>
      <c r="Q100" s="94"/>
      <c r="R100" s="141"/>
      <c r="S100" s="273">
        <f t="shared" si="14"/>
        <v>0</v>
      </c>
      <c r="T100" s="141"/>
      <c r="U100" s="141"/>
      <c r="V100" s="254" t="s">
        <v>60</v>
      </c>
      <c r="W100" s="255" t="s">
        <v>60</v>
      </c>
      <c r="X100" s="255" t="s">
        <v>60</v>
      </c>
      <c r="Y100" s="255" t="s">
        <v>60</v>
      </c>
      <c r="Z100" s="255" t="s">
        <v>60</v>
      </c>
      <c r="AA100" s="255" t="s">
        <v>60</v>
      </c>
      <c r="AB100" s="255" t="s">
        <v>60</v>
      </c>
      <c r="AC100" s="255" t="s">
        <v>60</v>
      </c>
      <c r="AD100" s="255" t="s">
        <v>61</v>
      </c>
      <c r="AE100" s="255" t="s">
        <v>60</v>
      </c>
      <c r="AF100" s="255" t="s">
        <v>60</v>
      </c>
      <c r="AG100" s="255" t="s">
        <v>60</v>
      </c>
      <c r="AH100" s="255" t="s">
        <v>60</v>
      </c>
      <c r="AI100" s="255" t="s">
        <v>60</v>
      </c>
      <c r="AJ100" s="255" t="s">
        <v>60</v>
      </c>
      <c r="AK100" s="255" t="s">
        <v>60</v>
      </c>
      <c r="AL100" s="255" t="s">
        <v>60</v>
      </c>
      <c r="AM100" s="255" t="s">
        <v>60</v>
      </c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</row>
    <row r="101" spans="1:100" s="259" customFormat="1" ht="12.75" x14ac:dyDescent="0.2">
      <c r="A101" s="141"/>
      <c r="B101" s="55" t="s">
        <v>74</v>
      </c>
      <c r="C101" s="268"/>
      <c r="D101" s="142"/>
      <c r="E101" s="136"/>
      <c r="F101" s="257"/>
      <c r="G101" s="258">
        <f>D101</f>
        <v>0</v>
      </c>
      <c r="H101" s="79"/>
      <c r="I101" s="79"/>
      <c r="J101" s="79"/>
      <c r="K101" s="79"/>
      <c r="L101" s="79"/>
      <c r="M101" s="79"/>
      <c r="N101" s="59"/>
      <c r="O101" s="94"/>
      <c r="P101" s="94"/>
      <c r="Q101" s="94"/>
      <c r="R101" s="141"/>
      <c r="S101" s="273">
        <f t="shared" si="14"/>
        <v>0</v>
      </c>
      <c r="T101" s="141"/>
      <c r="U101" s="141"/>
      <c r="V101" s="254" t="s">
        <v>60</v>
      </c>
      <c r="W101" s="255" t="s">
        <v>60</v>
      </c>
      <c r="X101" s="255" t="s">
        <v>60</v>
      </c>
      <c r="Y101" s="255" t="s">
        <v>60</v>
      </c>
      <c r="Z101" s="255" t="s">
        <v>60</v>
      </c>
      <c r="AA101" s="255" t="s">
        <v>60</v>
      </c>
      <c r="AB101" s="255" t="s">
        <v>60</v>
      </c>
      <c r="AC101" s="255" t="s">
        <v>60</v>
      </c>
      <c r="AD101" s="255" t="s">
        <v>60</v>
      </c>
      <c r="AE101" s="255" t="s">
        <v>60</v>
      </c>
      <c r="AF101" s="255" t="s">
        <v>60</v>
      </c>
      <c r="AG101" s="255" t="s">
        <v>60</v>
      </c>
      <c r="AH101" s="255" t="s">
        <v>61</v>
      </c>
      <c r="AI101" s="255" t="s">
        <v>60</v>
      </c>
      <c r="AJ101" s="255" t="s">
        <v>60</v>
      </c>
      <c r="AK101" s="255" t="s">
        <v>60</v>
      </c>
      <c r="AL101" s="255" t="s">
        <v>60</v>
      </c>
      <c r="AM101" s="255" t="s">
        <v>60</v>
      </c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</row>
    <row r="102" spans="1:100" s="259" customFormat="1" ht="13.5" thickBot="1" x14ac:dyDescent="0.25">
      <c r="A102" s="141"/>
      <c r="B102" s="39" t="s">
        <v>81</v>
      </c>
      <c r="C102" s="268"/>
      <c r="D102" s="262"/>
      <c r="E102" s="136"/>
      <c r="F102" s="281"/>
      <c r="G102" s="263">
        <f>D102</f>
        <v>0</v>
      </c>
      <c r="H102" s="79"/>
      <c r="I102" s="79"/>
      <c r="J102" s="79"/>
      <c r="K102" s="79"/>
      <c r="L102" s="79"/>
      <c r="M102" s="79"/>
      <c r="N102" s="187"/>
      <c r="O102" s="94"/>
      <c r="P102" s="94"/>
      <c r="Q102" s="94"/>
      <c r="R102" s="141"/>
      <c r="S102" s="275">
        <f t="shared" si="14"/>
        <v>0</v>
      </c>
      <c r="T102" s="141"/>
      <c r="U102" s="141"/>
      <c r="V102" s="254" t="s">
        <v>60</v>
      </c>
      <c r="W102" s="255" t="s">
        <v>60</v>
      </c>
      <c r="X102" s="255" t="s">
        <v>60</v>
      </c>
      <c r="Y102" s="255" t="s">
        <v>60</v>
      </c>
      <c r="Z102" s="255" t="s">
        <v>60</v>
      </c>
      <c r="AA102" s="255" t="s">
        <v>60</v>
      </c>
      <c r="AB102" s="255" t="s">
        <v>60</v>
      </c>
      <c r="AC102" s="255" t="s">
        <v>60</v>
      </c>
      <c r="AD102" s="255" t="s">
        <v>60</v>
      </c>
      <c r="AE102" s="255" t="s">
        <v>60</v>
      </c>
      <c r="AF102" s="255" t="s">
        <v>60</v>
      </c>
      <c r="AG102" s="255" t="s">
        <v>60</v>
      </c>
      <c r="AH102" s="255" t="s">
        <v>60</v>
      </c>
      <c r="AI102" s="255" t="s">
        <v>60</v>
      </c>
      <c r="AJ102" s="255" t="s">
        <v>60</v>
      </c>
      <c r="AK102" s="255" t="s">
        <v>60</v>
      </c>
      <c r="AL102" s="255" t="s">
        <v>60</v>
      </c>
      <c r="AM102" s="255" t="s">
        <v>60</v>
      </c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</row>
    <row r="103" spans="1:100" s="9" customFormat="1" ht="18" customHeight="1" thickBot="1" x14ac:dyDescent="0.25">
      <c r="A103" s="145"/>
      <c r="B103" s="249"/>
      <c r="C103" s="268"/>
      <c r="D103" s="264"/>
      <c r="E103" s="265"/>
      <c r="F103" s="264"/>
      <c r="G103" s="264"/>
      <c r="H103" s="264"/>
      <c r="I103" s="264"/>
      <c r="J103" s="264"/>
      <c r="K103" s="264"/>
      <c r="L103" s="264"/>
      <c r="M103" s="264"/>
      <c r="N103" s="94"/>
      <c r="O103" s="94"/>
      <c r="P103" s="94"/>
      <c r="Q103" s="94"/>
      <c r="R103" s="148"/>
      <c r="S103" s="40"/>
      <c r="T103" s="145"/>
      <c r="U103" s="145"/>
      <c r="V103" s="254" t="s">
        <v>60</v>
      </c>
      <c r="W103" s="255" t="s">
        <v>60</v>
      </c>
      <c r="X103" s="255" t="s">
        <v>60</v>
      </c>
      <c r="Y103" s="255" t="s">
        <v>60</v>
      </c>
      <c r="Z103" s="255" t="s">
        <v>60</v>
      </c>
      <c r="AA103" s="255" t="s">
        <v>60</v>
      </c>
      <c r="AB103" s="255" t="s">
        <v>60</v>
      </c>
      <c r="AC103" s="255" t="s">
        <v>60</v>
      </c>
      <c r="AD103" s="255" t="s">
        <v>60</v>
      </c>
      <c r="AE103" s="255" t="s">
        <v>60</v>
      </c>
      <c r="AF103" s="255" t="s">
        <v>60</v>
      </c>
      <c r="AG103" s="255" t="s">
        <v>60</v>
      </c>
      <c r="AH103" s="255" t="s">
        <v>60</v>
      </c>
      <c r="AI103" s="255" t="s">
        <v>60</v>
      </c>
      <c r="AJ103" s="255" t="s">
        <v>60</v>
      </c>
      <c r="AK103" s="255" t="s">
        <v>60</v>
      </c>
      <c r="AL103" s="255" t="s">
        <v>60</v>
      </c>
      <c r="AM103" s="255" t="s">
        <v>60</v>
      </c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</row>
    <row r="104" spans="1:100" s="9" customFormat="1" ht="18" customHeight="1" thickBot="1" x14ac:dyDescent="0.25">
      <c r="A104" s="145"/>
      <c r="B104" s="19" t="s">
        <v>20</v>
      </c>
      <c r="C104" s="8"/>
      <c r="D104" s="44">
        <f>SUM(D105:D122)</f>
        <v>0</v>
      </c>
      <c r="E104" s="31"/>
      <c r="F104" s="47">
        <f>SUM(F105:F122)</f>
        <v>0</v>
      </c>
      <c r="G104" s="44">
        <f>SUM(G105:G122)</f>
        <v>0</v>
      </c>
      <c r="H104" s="51"/>
      <c r="I104" s="44">
        <f>SUM(I105:I122)</f>
        <v>0</v>
      </c>
      <c r="J104" s="147"/>
      <c r="K104" s="44">
        <f>SUM(K105:K122)</f>
        <v>0</v>
      </c>
      <c r="L104" s="51"/>
      <c r="M104" s="51"/>
      <c r="N104" s="388" t="s">
        <v>259</v>
      </c>
      <c r="O104" s="290"/>
      <c r="P104" s="290"/>
      <c r="Q104" s="290"/>
      <c r="R104" s="141"/>
      <c r="S104" s="137">
        <f t="shared" ref="S104:S122" si="16">IFERROR(D104/$D$46,0)</f>
        <v>0</v>
      </c>
      <c r="T104" s="141"/>
      <c r="U104" s="141"/>
      <c r="V104" s="254" t="s">
        <v>60</v>
      </c>
      <c r="W104" s="255" t="s">
        <v>60</v>
      </c>
      <c r="X104" s="255" t="s">
        <v>60</v>
      </c>
      <c r="Y104" s="255" t="s">
        <v>60</v>
      </c>
      <c r="Z104" s="255" t="s">
        <v>60</v>
      </c>
      <c r="AA104" s="255" t="s">
        <v>60</v>
      </c>
      <c r="AB104" s="255" t="s">
        <v>60</v>
      </c>
      <c r="AC104" s="255" t="s">
        <v>60</v>
      </c>
      <c r="AD104" s="255" t="s">
        <v>60</v>
      </c>
      <c r="AE104" s="255" t="s">
        <v>60</v>
      </c>
      <c r="AF104" s="255" t="s">
        <v>60</v>
      </c>
      <c r="AG104" s="255" t="s">
        <v>60</v>
      </c>
      <c r="AH104" s="255" t="s">
        <v>60</v>
      </c>
      <c r="AI104" s="255" t="s">
        <v>60</v>
      </c>
      <c r="AJ104" s="255" t="s">
        <v>60</v>
      </c>
      <c r="AK104" s="255" t="s">
        <v>60</v>
      </c>
      <c r="AL104" s="255" t="s">
        <v>60</v>
      </c>
      <c r="AM104" s="255" t="s">
        <v>60</v>
      </c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</row>
    <row r="105" spans="1:100" s="9" customFormat="1" ht="12.75" x14ac:dyDescent="0.2">
      <c r="A105" s="145"/>
      <c r="B105" s="244" t="s">
        <v>27</v>
      </c>
      <c r="C105" s="8"/>
      <c r="D105" s="142"/>
      <c r="E105" s="31"/>
      <c r="F105" s="87"/>
      <c r="G105" s="84">
        <f t="shared" ref="G105:G115" si="17">D105</f>
        <v>0</v>
      </c>
      <c r="H105" s="79"/>
      <c r="I105" s="79"/>
      <c r="J105" s="79"/>
      <c r="K105" s="338"/>
      <c r="L105" s="79"/>
      <c r="M105" s="79"/>
      <c r="N105" s="266"/>
      <c r="O105" s="290"/>
      <c r="P105" s="290"/>
      <c r="Q105" s="290"/>
      <c r="R105" s="141"/>
      <c r="S105" s="273">
        <f t="shared" si="16"/>
        <v>0</v>
      </c>
      <c r="T105" s="141"/>
      <c r="U105" s="141"/>
      <c r="V105" s="254" t="s">
        <v>60</v>
      </c>
      <c r="W105" s="255" t="s">
        <v>60</v>
      </c>
      <c r="X105" s="255" t="s">
        <v>60</v>
      </c>
      <c r="Y105" s="255" t="s">
        <v>60</v>
      </c>
      <c r="Z105" s="255" t="s">
        <v>60</v>
      </c>
      <c r="AA105" s="255" t="s">
        <v>60</v>
      </c>
      <c r="AB105" s="255" t="s">
        <v>60</v>
      </c>
      <c r="AC105" s="255" t="s">
        <v>60</v>
      </c>
      <c r="AD105" s="255" t="s">
        <v>60</v>
      </c>
      <c r="AE105" s="255" t="s">
        <v>60</v>
      </c>
      <c r="AF105" s="255" t="s">
        <v>60</v>
      </c>
      <c r="AG105" s="255" t="s">
        <v>60</v>
      </c>
      <c r="AH105" s="255" t="s">
        <v>60</v>
      </c>
      <c r="AI105" s="255" t="s">
        <v>60</v>
      </c>
      <c r="AJ105" s="255" t="s">
        <v>60</v>
      </c>
      <c r="AK105" s="255" t="s">
        <v>60</v>
      </c>
      <c r="AL105" s="255" t="s">
        <v>60</v>
      </c>
      <c r="AM105" s="255" t="s">
        <v>60</v>
      </c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</row>
    <row r="106" spans="1:100" s="9" customFormat="1" ht="13.5" thickBot="1" x14ac:dyDescent="0.25">
      <c r="A106" s="145"/>
      <c r="B106" s="55" t="s">
        <v>7</v>
      </c>
      <c r="C106" s="8"/>
      <c r="D106" s="142"/>
      <c r="E106" s="31"/>
      <c r="F106" s="82"/>
      <c r="G106" s="81">
        <f t="shared" si="17"/>
        <v>0</v>
      </c>
      <c r="H106" s="79"/>
      <c r="I106" s="79"/>
      <c r="J106" s="79"/>
      <c r="K106" s="340"/>
      <c r="L106" s="79"/>
      <c r="M106" s="79"/>
      <c r="N106" s="280"/>
      <c r="O106" s="290"/>
      <c r="P106" s="290"/>
      <c r="Q106" s="290"/>
      <c r="R106" s="141"/>
      <c r="S106" s="273">
        <f t="shared" si="16"/>
        <v>0</v>
      </c>
      <c r="T106" s="141"/>
      <c r="U106" s="141"/>
      <c r="V106" s="254" t="s">
        <v>60</v>
      </c>
      <c r="W106" s="255" t="s">
        <v>60</v>
      </c>
      <c r="X106" s="255" t="s">
        <v>60</v>
      </c>
      <c r="Y106" s="255" t="s">
        <v>60</v>
      </c>
      <c r="Z106" s="255" t="s">
        <v>60</v>
      </c>
      <c r="AA106" s="255" t="s">
        <v>60</v>
      </c>
      <c r="AB106" s="255" t="s">
        <v>60</v>
      </c>
      <c r="AC106" s="255" t="s">
        <v>60</v>
      </c>
      <c r="AD106" s="255" t="s">
        <v>60</v>
      </c>
      <c r="AE106" s="255" t="s">
        <v>60</v>
      </c>
      <c r="AF106" s="255" t="s">
        <v>60</v>
      </c>
      <c r="AG106" s="255" t="s">
        <v>60</v>
      </c>
      <c r="AH106" s="255" t="s">
        <v>61</v>
      </c>
      <c r="AI106" s="255" t="s">
        <v>60</v>
      </c>
      <c r="AJ106" s="255" t="s">
        <v>60</v>
      </c>
      <c r="AK106" s="255" t="s">
        <v>60</v>
      </c>
      <c r="AL106" s="255" t="s">
        <v>60</v>
      </c>
      <c r="AM106" s="255" t="s">
        <v>60</v>
      </c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</row>
    <row r="107" spans="1:100" s="9" customFormat="1" ht="12.75" x14ac:dyDescent="0.2">
      <c r="A107" s="145"/>
      <c r="B107" s="55" t="s">
        <v>8</v>
      </c>
      <c r="C107" s="8"/>
      <c r="D107" s="142"/>
      <c r="E107" s="31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80"/>
      <c r="O107" s="290"/>
      <c r="P107" s="290"/>
      <c r="Q107" s="290"/>
      <c r="R107" s="141"/>
      <c r="S107" s="273">
        <f t="shared" si="16"/>
        <v>0</v>
      </c>
      <c r="T107" s="141"/>
      <c r="U107" s="141"/>
      <c r="V107" s="254" t="s">
        <v>60</v>
      </c>
      <c r="W107" s="255" t="s">
        <v>60</v>
      </c>
      <c r="X107" s="255" t="s">
        <v>60</v>
      </c>
      <c r="Y107" s="255" t="s">
        <v>60</v>
      </c>
      <c r="Z107" s="255" t="s">
        <v>60</v>
      </c>
      <c r="AA107" s="255" t="s">
        <v>60</v>
      </c>
      <c r="AB107" s="255" t="s">
        <v>60</v>
      </c>
      <c r="AC107" s="255" t="s">
        <v>60</v>
      </c>
      <c r="AD107" s="255" t="s">
        <v>60</v>
      </c>
      <c r="AE107" s="255" t="s">
        <v>60</v>
      </c>
      <c r="AF107" s="255" t="s">
        <v>60</v>
      </c>
      <c r="AG107" s="255" t="s">
        <v>60</v>
      </c>
      <c r="AH107" s="255" t="s">
        <v>60</v>
      </c>
      <c r="AI107" s="255" t="s">
        <v>60</v>
      </c>
      <c r="AJ107" s="255" t="s">
        <v>60</v>
      </c>
      <c r="AK107" s="255" t="s">
        <v>60</v>
      </c>
      <c r="AL107" s="255" t="s">
        <v>60</v>
      </c>
      <c r="AM107" s="255" t="s">
        <v>60</v>
      </c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</row>
    <row r="108" spans="1:100" s="9" customFormat="1" ht="12.75" x14ac:dyDescent="0.2">
      <c r="A108" s="145"/>
      <c r="B108" s="55" t="s">
        <v>18</v>
      </c>
      <c r="C108" s="8"/>
      <c r="D108" s="142"/>
      <c r="E108" s="31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80"/>
      <c r="O108" s="290"/>
      <c r="P108" s="290"/>
      <c r="Q108" s="290"/>
      <c r="R108" s="141"/>
      <c r="S108" s="273">
        <f t="shared" si="16"/>
        <v>0</v>
      </c>
      <c r="T108" s="141"/>
      <c r="U108" s="141"/>
      <c r="V108" s="254" t="s">
        <v>60</v>
      </c>
      <c r="W108" s="255" t="s">
        <v>60</v>
      </c>
      <c r="X108" s="255" t="s">
        <v>60</v>
      </c>
      <c r="Y108" s="255" t="s">
        <v>60</v>
      </c>
      <c r="Z108" s="255" t="s">
        <v>60</v>
      </c>
      <c r="AA108" s="255" t="s">
        <v>60</v>
      </c>
      <c r="AB108" s="255" t="s">
        <v>60</v>
      </c>
      <c r="AC108" s="255" t="s">
        <v>60</v>
      </c>
      <c r="AD108" s="255" t="s">
        <v>60</v>
      </c>
      <c r="AE108" s="255" t="s">
        <v>60</v>
      </c>
      <c r="AF108" s="255" t="s">
        <v>60</v>
      </c>
      <c r="AG108" s="255" t="s">
        <v>60</v>
      </c>
      <c r="AH108" s="255" t="s">
        <v>61</v>
      </c>
      <c r="AI108" s="255" t="s">
        <v>60</v>
      </c>
      <c r="AJ108" s="255" t="s">
        <v>60</v>
      </c>
      <c r="AK108" s="255" t="s">
        <v>60</v>
      </c>
      <c r="AL108" s="255" t="s">
        <v>60</v>
      </c>
      <c r="AM108" s="255" t="s">
        <v>60</v>
      </c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</row>
    <row r="109" spans="1:100" s="9" customFormat="1" ht="12.75" x14ac:dyDescent="0.2">
      <c r="A109" s="145"/>
      <c r="B109" s="55" t="s">
        <v>77</v>
      </c>
      <c r="C109" s="8"/>
      <c r="D109" s="142"/>
      <c r="E109" s="31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80"/>
      <c r="O109" s="290"/>
      <c r="P109" s="290"/>
      <c r="Q109" s="290"/>
      <c r="R109" s="141"/>
      <c r="S109" s="273">
        <f t="shared" si="16"/>
        <v>0</v>
      </c>
      <c r="T109" s="141"/>
      <c r="U109" s="141"/>
      <c r="V109" s="254" t="s">
        <v>60</v>
      </c>
      <c r="W109" s="255" t="s">
        <v>60</v>
      </c>
      <c r="X109" s="255" t="s">
        <v>60</v>
      </c>
      <c r="Y109" s="255" t="s">
        <v>60</v>
      </c>
      <c r="Z109" s="255" t="s">
        <v>60</v>
      </c>
      <c r="AA109" s="255" t="s">
        <v>60</v>
      </c>
      <c r="AB109" s="255" t="s">
        <v>60</v>
      </c>
      <c r="AC109" s="255" t="s">
        <v>60</v>
      </c>
      <c r="AD109" s="255" t="s">
        <v>60</v>
      </c>
      <c r="AE109" s="255" t="s">
        <v>60</v>
      </c>
      <c r="AF109" s="255" t="s">
        <v>60</v>
      </c>
      <c r="AG109" s="255" t="s">
        <v>60</v>
      </c>
      <c r="AH109" s="255" t="s">
        <v>61</v>
      </c>
      <c r="AI109" s="255" t="s">
        <v>60</v>
      </c>
      <c r="AJ109" s="255" t="s">
        <v>60</v>
      </c>
      <c r="AK109" s="255" t="s">
        <v>61</v>
      </c>
      <c r="AL109" s="255" t="s">
        <v>60</v>
      </c>
      <c r="AM109" s="255" t="s">
        <v>60</v>
      </c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</row>
    <row r="110" spans="1:100" s="9" customFormat="1" ht="12.75" x14ac:dyDescent="0.2">
      <c r="A110" s="145"/>
      <c r="B110" s="86" t="s">
        <v>130</v>
      </c>
      <c r="C110" s="8"/>
      <c r="D110" s="142"/>
      <c r="E110" s="31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80"/>
      <c r="O110" s="290"/>
      <c r="P110" s="290"/>
      <c r="Q110" s="290"/>
      <c r="R110" s="141"/>
      <c r="S110" s="273">
        <f t="shared" si="16"/>
        <v>0</v>
      </c>
      <c r="T110" s="141"/>
      <c r="U110" s="141"/>
      <c r="V110" s="254" t="s">
        <v>60</v>
      </c>
      <c r="W110" s="255" t="s">
        <v>60</v>
      </c>
      <c r="X110" s="255" t="s">
        <v>60</v>
      </c>
      <c r="Y110" s="255" t="s">
        <v>60</v>
      </c>
      <c r="Z110" s="255" t="s">
        <v>60</v>
      </c>
      <c r="AA110" s="255" t="s">
        <v>60</v>
      </c>
      <c r="AB110" s="255" t="s">
        <v>60</v>
      </c>
      <c r="AC110" s="255" t="s">
        <v>60</v>
      </c>
      <c r="AD110" s="255" t="s">
        <v>61</v>
      </c>
      <c r="AE110" s="255" t="s">
        <v>60</v>
      </c>
      <c r="AF110" s="255" t="s">
        <v>60</v>
      </c>
      <c r="AG110" s="255" t="s">
        <v>61</v>
      </c>
      <c r="AH110" s="255" t="s">
        <v>61</v>
      </c>
      <c r="AI110" s="255" t="s">
        <v>60</v>
      </c>
      <c r="AJ110" s="255" t="s">
        <v>61</v>
      </c>
      <c r="AK110" s="255" t="s">
        <v>61</v>
      </c>
      <c r="AL110" s="255" t="s">
        <v>60</v>
      </c>
      <c r="AM110" s="255" t="s">
        <v>60</v>
      </c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</row>
    <row r="111" spans="1:100" s="9" customFormat="1" ht="12.75" x14ac:dyDescent="0.2">
      <c r="A111" s="145"/>
      <c r="B111" s="86" t="s">
        <v>94</v>
      </c>
      <c r="C111" s="8"/>
      <c r="D111" s="142"/>
      <c r="E111" s="31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80"/>
      <c r="O111" s="290"/>
      <c r="P111" s="290"/>
      <c r="Q111" s="290"/>
      <c r="R111" s="141"/>
      <c r="S111" s="273">
        <f t="shared" si="16"/>
        <v>0</v>
      </c>
      <c r="T111" s="141"/>
      <c r="U111" s="141"/>
      <c r="V111" s="254" t="s">
        <v>60</v>
      </c>
      <c r="W111" s="255" t="s">
        <v>60</v>
      </c>
      <c r="X111" s="255" t="s">
        <v>60</v>
      </c>
      <c r="Y111" s="255" t="s">
        <v>60</v>
      </c>
      <c r="Z111" s="255" t="s">
        <v>60</v>
      </c>
      <c r="AA111" s="255" t="s">
        <v>60</v>
      </c>
      <c r="AB111" s="255" t="s">
        <v>60</v>
      </c>
      <c r="AC111" s="255" t="s">
        <v>60</v>
      </c>
      <c r="AD111" s="255" t="s">
        <v>61</v>
      </c>
      <c r="AE111" s="255" t="s">
        <v>60</v>
      </c>
      <c r="AF111" s="255" t="s">
        <v>60</v>
      </c>
      <c r="AG111" s="255" t="s">
        <v>60</v>
      </c>
      <c r="AH111" s="255" t="s">
        <v>61</v>
      </c>
      <c r="AI111" s="255" t="s">
        <v>60</v>
      </c>
      <c r="AJ111" s="255" t="s">
        <v>60</v>
      </c>
      <c r="AK111" s="255" t="s">
        <v>61</v>
      </c>
      <c r="AL111" s="255" t="s">
        <v>60</v>
      </c>
      <c r="AM111" s="255" t="s">
        <v>60</v>
      </c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</row>
    <row r="112" spans="1:100" s="9" customFormat="1" ht="12.75" hidden="1" x14ac:dyDescent="0.2">
      <c r="A112" s="145"/>
      <c r="B112" s="56" t="s">
        <v>69</v>
      </c>
      <c r="C112" s="8"/>
      <c r="D112" s="332"/>
      <c r="E112" s="31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36"/>
      <c r="O112" s="290"/>
      <c r="P112" s="290"/>
      <c r="Q112" s="290"/>
      <c r="R112" s="141"/>
      <c r="S112" s="273">
        <f t="shared" si="16"/>
        <v>0</v>
      </c>
      <c r="T112" s="141"/>
      <c r="U112" s="141"/>
      <c r="V112" s="254" t="s">
        <v>60</v>
      </c>
      <c r="W112" s="255" t="s">
        <v>61</v>
      </c>
      <c r="X112" s="255" t="s">
        <v>61</v>
      </c>
      <c r="Y112" s="255" t="s">
        <v>61</v>
      </c>
      <c r="Z112" s="255" t="s">
        <v>61</v>
      </c>
      <c r="AA112" s="255" t="s">
        <v>61</v>
      </c>
      <c r="AB112" s="255" t="s">
        <v>61</v>
      </c>
      <c r="AC112" s="255" t="s">
        <v>61</v>
      </c>
      <c r="AD112" s="255" t="s">
        <v>61</v>
      </c>
      <c r="AE112" s="255" t="s">
        <v>61</v>
      </c>
      <c r="AF112" s="255" t="s">
        <v>61</v>
      </c>
      <c r="AG112" s="255" t="s">
        <v>61</v>
      </c>
      <c r="AH112" s="255" t="s">
        <v>61</v>
      </c>
      <c r="AI112" s="255" t="s">
        <v>61</v>
      </c>
      <c r="AJ112" s="255" t="s">
        <v>61</v>
      </c>
      <c r="AK112" s="255" t="s">
        <v>61</v>
      </c>
      <c r="AL112" s="255" t="s">
        <v>61</v>
      </c>
      <c r="AM112" s="255" t="s">
        <v>61</v>
      </c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</row>
    <row r="113" spans="1:100" s="9" customFormat="1" ht="12.75" hidden="1" x14ac:dyDescent="0.2">
      <c r="A113" s="145"/>
      <c r="B113" s="55" t="s">
        <v>224</v>
      </c>
      <c r="C113" s="8"/>
      <c r="D113" s="332"/>
      <c r="E113" s="31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36"/>
      <c r="O113" s="290"/>
      <c r="P113" s="290"/>
      <c r="Q113" s="290"/>
      <c r="R113" s="141"/>
      <c r="S113" s="273">
        <f t="shared" si="16"/>
        <v>0</v>
      </c>
      <c r="T113" s="141"/>
      <c r="U113" s="141"/>
      <c r="V113" s="254" t="s">
        <v>60</v>
      </c>
      <c r="W113" s="255" t="s">
        <v>60</v>
      </c>
      <c r="X113" s="255" t="s">
        <v>61</v>
      </c>
      <c r="Y113" s="255" t="s">
        <v>61</v>
      </c>
      <c r="Z113" s="255" t="s">
        <v>60</v>
      </c>
      <c r="AA113" s="255" t="s">
        <v>60</v>
      </c>
      <c r="AB113" s="255" t="s">
        <v>60</v>
      </c>
      <c r="AC113" s="255" t="s">
        <v>60</v>
      </c>
      <c r="AD113" s="255" t="s">
        <v>61</v>
      </c>
      <c r="AE113" s="255" t="s">
        <v>60</v>
      </c>
      <c r="AF113" s="255" t="s">
        <v>60</v>
      </c>
      <c r="AG113" s="255" t="s">
        <v>60</v>
      </c>
      <c r="AH113" s="255" t="s">
        <v>61</v>
      </c>
      <c r="AI113" s="255" t="s">
        <v>61</v>
      </c>
      <c r="AJ113" s="255" t="s">
        <v>61</v>
      </c>
      <c r="AK113" s="255" t="s">
        <v>61</v>
      </c>
      <c r="AL113" s="255" t="s">
        <v>61</v>
      </c>
      <c r="AM113" s="255" t="s">
        <v>61</v>
      </c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</row>
    <row r="114" spans="1:100" s="9" customFormat="1" ht="12.75" x14ac:dyDescent="0.2">
      <c r="A114" s="145"/>
      <c r="B114" s="56" t="s">
        <v>90</v>
      </c>
      <c r="C114" s="268"/>
      <c r="D114" s="143"/>
      <c r="E114" s="136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9"/>
      <c r="O114" s="94"/>
      <c r="P114" s="94"/>
      <c r="Q114" s="94"/>
      <c r="R114" s="141"/>
      <c r="S114" s="273">
        <f t="shared" si="16"/>
        <v>0</v>
      </c>
      <c r="T114" s="141"/>
      <c r="U114" s="141"/>
      <c r="V114" s="254" t="s">
        <v>60</v>
      </c>
      <c r="W114" s="255" t="s">
        <v>60</v>
      </c>
      <c r="X114" s="255" t="s">
        <v>60</v>
      </c>
      <c r="Y114" s="255" t="s">
        <v>60</v>
      </c>
      <c r="Z114" s="255" t="s">
        <v>60</v>
      </c>
      <c r="AA114" s="255" t="s">
        <v>60</v>
      </c>
      <c r="AB114" s="255" t="s">
        <v>60</v>
      </c>
      <c r="AC114" s="255" t="s">
        <v>60</v>
      </c>
      <c r="AD114" s="255" t="s">
        <v>60</v>
      </c>
      <c r="AE114" s="255" t="s">
        <v>60</v>
      </c>
      <c r="AF114" s="255" t="s">
        <v>60</v>
      </c>
      <c r="AG114" s="255" t="s">
        <v>60</v>
      </c>
      <c r="AH114" s="255" t="s">
        <v>61</v>
      </c>
      <c r="AI114" s="255" t="s">
        <v>60</v>
      </c>
      <c r="AJ114" s="255" t="s">
        <v>60</v>
      </c>
      <c r="AK114" s="255" t="s">
        <v>61</v>
      </c>
      <c r="AL114" s="255" t="s">
        <v>60</v>
      </c>
      <c r="AM114" s="255" t="s">
        <v>60</v>
      </c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</row>
    <row r="115" spans="1:100" s="9" customFormat="1" ht="12.75" x14ac:dyDescent="0.2">
      <c r="A115" s="145"/>
      <c r="B115" s="56" t="s">
        <v>225</v>
      </c>
      <c r="C115" s="268"/>
      <c r="D115" s="143"/>
      <c r="E115" s="136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9"/>
      <c r="O115" s="94"/>
      <c r="P115" s="94"/>
      <c r="Q115" s="94"/>
      <c r="R115" s="141"/>
      <c r="S115" s="273">
        <f t="shared" si="16"/>
        <v>0</v>
      </c>
      <c r="T115" s="141"/>
      <c r="U115" s="141"/>
      <c r="V115" s="254" t="s">
        <v>60</v>
      </c>
      <c r="W115" s="255" t="s">
        <v>60</v>
      </c>
      <c r="X115" s="255" t="s">
        <v>60</v>
      </c>
      <c r="Y115" s="255" t="s">
        <v>60</v>
      </c>
      <c r="Z115" s="255" t="s">
        <v>60</v>
      </c>
      <c r="AA115" s="255" t="s">
        <v>60</v>
      </c>
      <c r="AB115" s="255" t="s">
        <v>60</v>
      </c>
      <c r="AC115" s="255" t="s">
        <v>60</v>
      </c>
      <c r="AD115" s="255" t="s">
        <v>60</v>
      </c>
      <c r="AE115" s="255" t="s">
        <v>60</v>
      </c>
      <c r="AF115" s="255" t="s">
        <v>60</v>
      </c>
      <c r="AG115" s="255" t="s">
        <v>60</v>
      </c>
      <c r="AH115" s="255" t="s">
        <v>61</v>
      </c>
      <c r="AI115" s="255" t="s">
        <v>60</v>
      </c>
      <c r="AJ115" s="255" t="s">
        <v>60</v>
      </c>
      <c r="AK115" s="255" t="s">
        <v>61</v>
      </c>
      <c r="AL115" s="255" t="s">
        <v>60</v>
      </c>
      <c r="AM115" s="255" t="s">
        <v>60</v>
      </c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</row>
    <row r="116" spans="1:100" s="9" customFormat="1" ht="12.75" hidden="1" x14ac:dyDescent="0.2">
      <c r="A116" s="145"/>
      <c r="B116" s="55" t="s">
        <v>226</v>
      </c>
      <c r="C116" s="8"/>
      <c r="D116" s="332"/>
      <c r="E116" s="31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36"/>
      <c r="O116" s="290"/>
      <c r="P116" s="290"/>
      <c r="Q116" s="290"/>
      <c r="R116" s="141"/>
      <c r="S116" s="273">
        <f t="shared" si="16"/>
        <v>0</v>
      </c>
      <c r="T116" s="141"/>
      <c r="U116" s="141"/>
      <c r="V116" s="254" t="s">
        <v>61</v>
      </c>
      <c r="W116" s="255" t="s">
        <v>60</v>
      </c>
      <c r="X116" s="255" t="s">
        <v>61</v>
      </c>
      <c r="Y116" s="255" t="s">
        <v>61</v>
      </c>
      <c r="Z116" s="255" t="s">
        <v>60</v>
      </c>
      <c r="AA116" s="255" t="s">
        <v>61</v>
      </c>
      <c r="AB116" s="255" t="s">
        <v>60</v>
      </c>
      <c r="AC116" s="255" t="s">
        <v>60</v>
      </c>
      <c r="AD116" s="255" t="s">
        <v>61</v>
      </c>
      <c r="AE116" s="255" t="s">
        <v>60</v>
      </c>
      <c r="AF116" s="255" t="s">
        <v>60</v>
      </c>
      <c r="AG116" s="255" t="s">
        <v>61</v>
      </c>
      <c r="AH116" s="255" t="s">
        <v>61</v>
      </c>
      <c r="AI116" s="255" t="s">
        <v>61</v>
      </c>
      <c r="AJ116" s="255" t="s">
        <v>61</v>
      </c>
      <c r="AK116" s="255" t="s">
        <v>61</v>
      </c>
      <c r="AL116" s="255" t="s">
        <v>61</v>
      </c>
      <c r="AM116" s="255" t="s">
        <v>61</v>
      </c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</row>
    <row r="117" spans="1:100" s="9" customFormat="1" ht="12.75" hidden="1" x14ac:dyDescent="0.2">
      <c r="A117" s="145"/>
      <c r="B117" s="56" t="s">
        <v>131</v>
      </c>
      <c r="C117" s="8"/>
      <c r="D117" s="332"/>
      <c r="E117" s="31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36"/>
      <c r="O117" s="290"/>
      <c r="P117" s="290"/>
      <c r="Q117" s="290"/>
      <c r="R117" s="141"/>
      <c r="S117" s="273">
        <f t="shared" si="16"/>
        <v>0</v>
      </c>
      <c r="T117" s="141"/>
      <c r="U117" s="141"/>
      <c r="V117" s="255" t="s">
        <v>61</v>
      </c>
      <c r="W117" s="255" t="s">
        <v>61</v>
      </c>
      <c r="X117" s="255" t="s">
        <v>61</v>
      </c>
      <c r="Y117" s="255" t="s">
        <v>61</v>
      </c>
      <c r="Z117" s="255" t="s">
        <v>60</v>
      </c>
      <c r="AA117" s="255" t="s">
        <v>61</v>
      </c>
      <c r="AB117" s="255" t="s">
        <v>61</v>
      </c>
      <c r="AC117" s="255" t="s">
        <v>61</v>
      </c>
      <c r="AD117" s="255" t="s">
        <v>61</v>
      </c>
      <c r="AE117" s="255" t="s">
        <v>61</v>
      </c>
      <c r="AF117" s="255" t="s">
        <v>60</v>
      </c>
      <c r="AG117" s="255" t="s">
        <v>61</v>
      </c>
      <c r="AH117" s="255" t="s">
        <v>61</v>
      </c>
      <c r="AI117" s="255" t="s">
        <v>61</v>
      </c>
      <c r="AJ117" s="255" t="s">
        <v>61</v>
      </c>
      <c r="AK117" s="255" t="s">
        <v>61</v>
      </c>
      <c r="AL117" s="255" t="s">
        <v>61</v>
      </c>
      <c r="AM117" s="255" t="s">
        <v>61</v>
      </c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</row>
    <row r="118" spans="1:100" s="9" customFormat="1" ht="12.75" x14ac:dyDescent="0.2">
      <c r="A118" s="145"/>
      <c r="B118" s="56" t="s">
        <v>93</v>
      </c>
      <c r="C118" s="8"/>
      <c r="D118" s="142"/>
      <c r="E118" s="31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80"/>
      <c r="O118" s="290"/>
      <c r="P118" s="290"/>
      <c r="Q118" s="290"/>
      <c r="R118" s="141"/>
      <c r="S118" s="273">
        <f t="shared" si="16"/>
        <v>0</v>
      </c>
      <c r="T118" s="141"/>
      <c r="U118" s="141"/>
      <c r="V118" s="254" t="s">
        <v>60</v>
      </c>
      <c r="W118" s="255" t="s">
        <v>60</v>
      </c>
      <c r="X118" s="255" t="s">
        <v>60</v>
      </c>
      <c r="Y118" s="255" t="s">
        <v>60</v>
      </c>
      <c r="Z118" s="255" t="s">
        <v>60</v>
      </c>
      <c r="AA118" s="255" t="s">
        <v>60</v>
      </c>
      <c r="AB118" s="255" t="s">
        <v>60</v>
      </c>
      <c r="AC118" s="255" t="s">
        <v>60</v>
      </c>
      <c r="AD118" s="255" t="s">
        <v>60</v>
      </c>
      <c r="AE118" s="255" t="s">
        <v>60</v>
      </c>
      <c r="AF118" s="255" t="s">
        <v>60</v>
      </c>
      <c r="AG118" s="255" t="s">
        <v>60</v>
      </c>
      <c r="AH118" s="255" t="s">
        <v>61</v>
      </c>
      <c r="AI118" s="255" t="s">
        <v>60</v>
      </c>
      <c r="AJ118" s="255" t="s">
        <v>61</v>
      </c>
      <c r="AK118" s="255" t="s">
        <v>61</v>
      </c>
      <c r="AL118" s="255" t="s">
        <v>60</v>
      </c>
      <c r="AM118" s="255" t="s">
        <v>60</v>
      </c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</row>
    <row r="119" spans="1:100" s="9" customFormat="1" ht="12.75" x14ac:dyDescent="0.2">
      <c r="A119" s="145"/>
      <c r="B119" s="56" t="s">
        <v>78</v>
      </c>
      <c r="C119" s="8"/>
      <c r="D119" s="142"/>
      <c r="E119" s="31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80"/>
      <c r="O119" s="290"/>
      <c r="P119" s="290"/>
      <c r="Q119" s="290"/>
      <c r="R119" s="141"/>
      <c r="S119" s="273">
        <f t="shared" si="16"/>
        <v>0</v>
      </c>
      <c r="T119" s="141"/>
      <c r="U119" s="141"/>
      <c r="V119" s="254" t="s">
        <v>60</v>
      </c>
      <c r="W119" s="255" t="s">
        <v>60</v>
      </c>
      <c r="X119" s="255" t="s">
        <v>60</v>
      </c>
      <c r="Y119" s="255" t="s">
        <v>60</v>
      </c>
      <c r="Z119" s="255" t="s">
        <v>60</v>
      </c>
      <c r="AA119" s="255" t="s">
        <v>60</v>
      </c>
      <c r="AB119" s="255" t="s">
        <v>60</v>
      </c>
      <c r="AC119" s="255" t="s">
        <v>60</v>
      </c>
      <c r="AD119" s="255" t="s">
        <v>60</v>
      </c>
      <c r="AE119" s="255" t="s">
        <v>60</v>
      </c>
      <c r="AF119" s="255" t="s">
        <v>60</v>
      </c>
      <c r="AG119" s="255" t="s">
        <v>60</v>
      </c>
      <c r="AH119" s="255" t="s">
        <v>61</v>
      </c>
      <c r="AI119" s="255" t="s">
        <v>60</v>
      </c>
      <c r="AJ119" s="255" t="s">
        <v>61</v>
      </c>
      <c r="AK119" s="255" t="s">
        <v>61</v>
      </c>
      <c r="AL119" s="255" t="s">
        <v>60</v>
      </c>
      <c r="AM119" s="255" t="s">
        <v>60</v>
      </c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</row>
    <row r="120" spans="1:100" s="9" customFormat="1" ht="12.75" x14ac:dyDescent="0.2">
      <c r="A120" s="145"/>
      <c r="B120" s="56" t="s">
        <v>139</v>
      </c>
      <c r="C120" s="8"/>
      <c r="D120" s="142"/>
      <c r="E120" s="31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80"/>
      <c r="O120" s="290"/>
      <c r="P120" s="290"/>
      <c r="Q120" s="290"/>
      <c r="R120" s="141"/>
      <c r="S120" s="273">
        <f t="shared" si="16"/>
        <v>0</v>
      </c>
      <c r="T120" s="141"/>
      <c r="U120" s="141"/>
      <c r="V120" s="254" t="s">
        <v>60</v>
      </c>
      <c r="W120" s="255" t="s">
        <v>61</v>
      </c>
      <c r="X120" s="255" t="s">
        <v>60</v>
      </c>
      <c r="Y120" s="255" t="s">
        <v>60</v>
      </c>
      <c r="Z120" s="255" t="s">
        <v>60</v>
      </c>
      <c r="AA120" s="255" t="s">
        <v>60</v>
      </c>
      <c r="AB120" s="255" t="s">
        <v>60</v>
      </c>
      <c r="AC120" s="255" t="s">
        <v>60</v>
      </c>
      <c r="AD120" s="255" t="s">
        <v>61</v>
      </c>
      <c r="AE120" s="255" t="s">
        <v>60</v>
      </c>
      <c r="AF120" s="255" t="s">
        <v>60</v>
      </c>
      <c r="AG120" s="255" t="s">
        <v>60</v>
      </c>
      <c r="AH120" s="255" t="s">
        <v>61</v>
      </c>
      <c r="AI120" s="255" t="s">
        <v>60</v>
      </c>
      <c r="AJ120" s="255" t="s">
        <v>60</v>
      </c>
      <c r="AK120" s="255" t="s">
        <v>60</v>
      </c>
      <c r="AL120" s="255" t="s">
        <v>60</v>
      </c>
      <c r="AM120" s="255" t="s">
        <v>60</v>
      </c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</row>
    <row r="121" spans="1:100" s="9" customFormat="1" ht="17.100000000000001" customHeight="1" x14ac:dyDescent="0.2">
      <c r="A121" s="145"/>
      <c r="B121" s="56" t="s">
        <v>37</v>
      </c>
      <c r="C121" s="8"/>
      <c r="D121" s="258">
        <f>'Beiblatt Gemeinkosten'!D97</f>
        <v>0</v>
      </c>
      <c r="E121" s="31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8" t="s">
        <v>42</v>
      </c>
      <c r="O121" s="290"/>
      <c r="P121" s="290"/>
      <c r="Q121" s="290"/>
      <c r="R121" s="141"/>
      <c r="S121" s="273">
        <f t="shared" si="16"/>
        <v>0</v>
      </c>
      <c r="T121" s="141"/>
      <c r="U121" s="141"/>
      <c r="V121" s="254" t="s">
        <v>60</v>
      </c>
      <c r="W121" s="255" t="s">
        <v>60</v>
      </c>
      <c r="X121" s="255" t="s">
        <v>60</v>
      </c>
      <c r="Y121" s="255" t="s">
        <v>60</v>
      </c>
      <c r="Z121" s="255" t="s">
        <v>60</v>
      </c>
      <c r="AA121" s="255" t="s">
        <v>60</v>
      </c>
      <c r="AB121" s="255" t="s">
        <v>60</v>
      </c>
      <c r="AC121" s="255" t="s">
        <v>60</v>
      </c>
      <c r="AD121" s="255" t="s">
        <v>60</v>
      </c>
      <c r="AE121" s="255" t="s">
        <v>60</v>
      </c>
      <c r="AF121" s="255" t="s">
        <v>60</v>
      </c>
      <c r="AG121" s="255" t="s">
        <v>60</v>
      </c>
      <c r="AH121" s="255" t="s">
        <v>60</v>
      </c>
      <c r="AI121" s="255" t="s">
        <v>60</v>
      </c>
      <c r="AJ121" s="255" t="s">
        <v>60</v>
      </c>
      <c r="AK121" s="255" t="s">
        <v>60</v>
      </c>
      <c r="AL121" s="255" t="s">
        <v>60</v>
      </c>
      <c r="AM121" s="255" t="s">
        <v>60</v>
      </c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</row>
    <row r="122" spans="1:100" s="9" customFormat="1" ht="13.5" thickBot="1" x14ac:dyDescent="0.25">
      <c r="A122" s="145"/>
      <c r="B122" s="39" t="s">
        <v>32</v>
      </c>
      <c r="C122" s="284"/>
      <c r="D122" s="262"/>
      <c r="E122" s="285"/>
      <c r="F122" s="281"/>
      <c r="G122" s="263">
        <f t="shared" si="18"/>
        <v>0</v>
      </c>
      <c r="H122" s="79"/>
      <c r="I122" s="79"/>
      <c r="J122" s="79"/>
      <c r="K122" s="79"/>
      <c r="L122" s="79"/>
      <c r="M122" s="79"/>
      <c r="N122" s="187"/>
      <c r="O122" s="94"/>
      <c r="P122" s="94"/>
      <c r="Q122" s="94"/>
      <c r="R122" s="141"/>
      <c r="S122" s="286">
        <f t="shared" si="16"/>
        <v>0</v>
      </c>
      <c r="T122" s="141"/>
      <c r="U122" s="141"/>
      <c r="V122" s="254" t="s">
        <v>60</v>
      </c>
      <c r="W122" s="255" t="s">
        <v>60</v>
      </c>
      <c r="X122" s="255" t="s">
        <v>60</v>
      </c>
      <c r="Y122" s="255" t="s">
        <v>60</v>
      </c>
      <c r="Z122" s="255" t="s">
        <v>60</v>
      </c>
      <c r="AA122" s="255" t="s">
        <v>60</v>
      </c>
      <c r="AB122" s="255" t="s">
        <v>60</v>
      </c>
      <c r="AC122" s="255" t="s">
        <v>60</v>
      </c>
      <c r="AD122" s="255" t="s">
        <v>60</v>
      </c>
      <c r="AE122" s="255" t="s">
        <v>60</v>
      </c>
      <c r="AF122" s="255" t="s">
        <v>60</v>
      </c>
      <c r="AG122" s="255" t="s">
        <v>60</v>
      </c>
      <c r="AH122" s="255" t="s">
        <v>60</v>
      </c>
      <c r="AI122" s="255" t="s">
        <v>60</v>
      </c>
      <c r="AJ122" s="255" t="s">
        <v>60</v>
      </c>
      <c r="AK122" s="255" t="s">
        <v>60</v>
      </c>
      <c r="AL122" s="255" t="s">
        <v>60</v>
      </c>
      <c r="AM122" s="255" t="s">
        <v>60</v>
      </c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</row>
    <row r="123" spans="1:100" s="9" customFormat="1" ht="18" customHeight="1" x14ac:dyDescent="0.2">
      <c r="A123" s="145"/>
      <c r="B123" s="148"/>
      <c r="C123" s="5"/>
      <c r="D123" s="46"/>
      <c r="E123" s="43"/>
      <c r="F123" s="46"/>
      <c r="G123" s="46"/>
      <c r="H123" s="46"/>
      <c r="I123" s="46"/>
      <c r="J123" s="46"/>
      <c r="K123" s="46"/>
      <c r="L123" s="46"/>
      <c r="M123" s="46"/>
      <c r="N123" s="18"/>
      <c r="O123" s="18"/>
      <c r="P123" s="18"/>
      <c r="Q123" s="18"/>
      <c r="R123" s="145"/>
      <c r="S123" s="40"/>
      <c r="T123" s="145"/>
      <c r="U123" s="145"/>
      <c r="V123" s="32"/>
      <c r="W123" s="140"/>
      <c r="X123" s="145"/>
      <c r="Y123" s="145"/>
      <c r="Z123" s="145"/>
      <c r="AA123" s="145"/>
      <c r="AB123" s="145"/>
      <c r="AC123" s="145"/>
      <c r="AD123" s="145"/>
      <c r="AE123" s="145"/>
      <c r="AF123" s="149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</row>
    <row r="124" spans="1:100" ht="18" customHeight="1" x14ac:dyDescent="0.25">
      <c r="A124" s="6"/>
      <c r="B124" s="6"/>
      <c r="C124" s="6"/>
      <c r="G124" s="17"/>
      <c r="H124" s="17"/>
      <c r="I124" s="17"/>
      <c r="J124" s="17"/>
      <c r="K124" s="17"/>
      <c r="L124" s="17"/>
      <c r="M124" s="17"/>
      <c r="N124" s="29"/>
      <c r="R124" s="22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1"/>
      <c r="R125" s="22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1"/>
      <c r="R126" s="22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1"/>
      <c r="R127" s="22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1"/>
      <c r="R128" s="22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1"/>
      <c r="R129" s="22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1"/>
      <c r="R130" s="22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1"/>
      <c r="R131" s="22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1"/>
      <c r="R132" s="22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1"/>
      <c r="R133" s="22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1"/>
      <c r="R134" s="22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1"/>
      <c r="R135" s="22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1"/>
      <c r="R136" s="22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1"/>
      <c r="R137" s="22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1"/>
      <c r="R138" s="22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1"/>
      <c r="R139" s="22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1"/>
      <c r="R140" s="22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1"/>
      <c r="R141" s="22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1"/>
      <c r="R142" s="22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1"/>
      <c r="R143" s="22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1"/>
      <c r="R144" s="22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1"/>
      <c r="R145" s="22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1"/>
      <c r="R146" s="22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1"/>
      <c r="R147" s="22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1"/>
      <c r="R148" s="22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1"/>
      <c r="R149" s="22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1"/>
      <c r="R150" s="22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1"/>
      <c r="R151" s="22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1"/>
      <c r="R152" s="22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1"/>
      <c r="R153" s="22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1"/>
      <c r="R154" s="22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1"/>
      <c r="R155" s="22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1"/>
      <c r="R156" s="22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1"/>
      <c r="R157" s="22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1"/>
      <c r="R158" s="22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1"/>
      <c r="R159" s="22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1"/>
      <c r="R160" s="22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1"/>
      <c r="R161" s="22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1"/>
      <c r="R162" s="22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1"/>
      <c r="R163" s="22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1"/>
      <c r="R164" s="22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1"/>
      <c r="R165" s="22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1"/>
      <c r="R166" s="22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1"/>
      <c r="R167" s="22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1"/>
      <c r="R168" s="22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1"/>
      <c r="R169" s="22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1"/>
      <c r="R170" s="22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1"/>
      <c r="R171" s="22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1"/>
      <c r="R172" s="22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1"/>
      <c r="R173" s="22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1"/>
      <c r="R174" s="22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1"/>
      <c r="R175" s="22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1"/>
      <c r="R176" s="22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1"/>
      <c r="R177" s="22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1"/>
      <c r="R178" s="22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1"/>
      <c r="R179" s="22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1"/>
      <c r="R180" s="22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1"/>
      <c r="R181" s="22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1"/>
      <c r="R182" s="22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1"/>
      <c r="R183" s="22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1"/>
      <c r="R184" s="22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1"/>
      <c r="R185" s="22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1"/>
      <c r="R186" s="22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1"/>
      <c r="R187" s="22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1"/>
      <c r="R188" s="22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1"/>
      <c r="R189" s="22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1"/>
      <c r="R190" s="22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1"/>
      <c r="R191" s="22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1"/>
      <c r="R192" s="22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1"/>
      <c r="R193" s="22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1"/>
      <c r="R194" s="22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1"/>
      <c r="R195" s="22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1"/>
      <c r="R196" s="22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1"/>
      <c r="R197" s="22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1"/>
      <c r="R198" s="22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1"/>
      <c r="R199" s="22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1"/>
      <c r="R200" s="22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1"/>
      <c r="R201" s="22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1"/>
      <c r="R202" s="22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1"/>
      <c r="R203" s="22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1"/>
      <c r="R204" s="22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1"/>
      <c r="R205" s="22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1"/>
      <c r="R206" s="22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1"/>
      <c r="R207" s="22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1"/>
      <c r="R208" s="22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1"/>
      <c r="R209" s="22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1"/>
      <c r="R210" s="22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1"/>
      <c r="R211" s="22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1"/>
      <c r="R212" s="22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1"/>
      <c r="R213" s="22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1"/>
      <c r="R214" s="22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1"/>
      <c r="R215" s="22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1"/>
      <c r="R216" s="22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1"/>
      <c r="R217" s="22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1"/>
      <c r="R218" s="22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1"/>
      <c r="R219" s="22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1"/>
      <c r="R220" s="22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1"/>
      <c r="R221" s="22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1"/>
      <c r="R222" s="22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1"/>
      <c r="R223" s="22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1"/>
      <c r="R224" s="22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1"/>
      <c r="R225" s="22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1"/>
      <c r="R226" s="22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1"/>
      <c r="R227" s="22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1"/>
      <c r="R228" s="22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1"/>
      <c r="R229" s="22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1"/>
      <c r="R230" s="22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1"/>
      <c r="R231" s="22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1"/>
      <c r="R232" s="22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1"/>
      <c r="R233" s="22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1"/>
      <c r="R234" s="22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1"/>
      <c r="R235" s="22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1"/>
      <c r="R236" s="22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1"/>
      <c r="R237" s="22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1"/>
      <c r="R238" s="22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1"/>
      <c r="R239" s="22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1"/>
      <c r="R240" s="22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1"/>
      <c r="R241" s="22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1"/>
      <c r="R242" s="22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1"/>
      <c r="R243" s="22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1"/>
      <c r="R244" s="22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1"/>
      <c r="R245" s="22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1"/>
      <c r="R246" s="22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1"/>
      <c r="R247" s="22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1"/>
      <c r="R248" s="22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1"/>
      <c r="R249" s="22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1"/>
      <c r="R250" s="22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1"/>
      <c r="R251" s="22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1"/>
      <c r="R252" s="22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1"/>
      <c r="R253" s="22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1"/>
      <c r="R254" s="22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1"/>
      <c r="R255" s="22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1"/>
      <c r="R256" s="22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1"/>
      <c r="R257" s="22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1"/>
      <c r="R258" s="22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1"/>
      <c r="R259" s="22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1"/>
      <c r="R260" s="22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1"/>
      <c r="R261" s="22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1"/>
      <c r="R262" s="22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1"/>
      <c r="R263" s="22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1"/>
      <c r="R264" s="22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1"/>
      <c r="R265" s="22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1"/>
      <c r="R266" s="22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1"/>
      <c r="R267" s="22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1"/>
      <c r="R268" s="22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1"/>
      <c r="R269" s="22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1"/>
      <c r="R270" s="22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1"/>
      <c r="R271" s="22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1"/>
      <c r="R272" s="22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1"/>
      <c r="R273" s="22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1"/>
      <c r="R274" s="22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1"/>
      <c r="R275" s="22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1"/>
      <c r="R276" s="22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1"/>
      <c r="R277" s="22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1"/>
      <c r="R278" s="22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1"/>
      <c r="R279" s="22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1"/>
      <c r="R280" s="22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1"/>
      <c r="R281" s="22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1"/>
      <c r="R282" s="22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1"/>
      <c r="R283" s="22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1"/>
      <c r="R284" s="22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1"/>
      <c r="R285" s="22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1"/>
      <c r="R286" s="22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1"/>
      <c r="R287" s="22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1"/>
      <c r="R288" s="22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1"/>
      <c r="R289" s="22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1"/>
      <c r="R290" s="22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1"/>
      <c r="R291" s="22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1"/>
      <c r="R292" s="22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1"/>
      <c r="R293" s="22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1"/>
      <c r="R294" s="22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1"/>
      <c r="R295" s="22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1"/>
      <c r="R296" s="22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1"/>
      <c r="R297" s="22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1"/>
      <c r="R298" s="22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1"/>
      <c r="R299" s="22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1"/>
      <c r="R300" s="22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1"/>
      <c r="R301" s="22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1"/>
      <c r="R302" s="22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1"/>
      <c r="R303" s="22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1"/>
      <c r="R304" s="22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1"/>
      <c r="R305" s="22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1"/>
      <c r="R306" s="22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1"/>
      <c r="R307" s="22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1"/>
      <c r="R308" s="22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1"/>
      <c r="R309" s="22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1"/>
      <c r="R310" s="22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1"/>
      <c r="R311" s="22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1"/>
      <c r="R312" s="22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1"/>
      <c r="R313" s="22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1"/>
      <c r="R314" s="22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1"/>
      <c r="R315" s="22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1"/>
      <c r="R316" s="22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1"/>
      <c r="R317" s="22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1"/>
      <c r="R318" s="22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1"/>
      <c r="R319" s="22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1"/>
      <c r="R320" s="22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1"/>
      <c r="R321" s="22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1"/>
      <c r="R322" s="22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1"/>
      <c r="R323" s="22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1"/>
      <c r="R324" s="22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1"/>
      <c r="R325" s="22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1"/>
      <c r="R326" s="22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1"/>
      <c r="R327" s="22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1"/>
      <c r="R328" s="22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1"/>
      <c r="R329" s="22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1"/>
      <c r="R330" s="22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1"/>
      <c r="R331" s="22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1"/>
      <c r="R332" s="22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1"/>
      <c r="R333" s="22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1"/>
      <c r="R334" s="22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1"/>
      <c r="R335" s="22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1"/>
      <c r="R336" s="22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1"/>
      <c r="R337" s="22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1"/>
      <c r="R338" s="22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1"/>
      <c r="R339" s="22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1"/>
      <c r="R340" s="22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1"/>
      <c r="R341" s="22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1"/>
      <c r="R342" s="22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1"/>
      <c r="R343" s="22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1"/>
      <c r="R344" s="22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1"/>
      <c r="R345" s="22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1"/>
      <c r="R346" s="22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1"/>
      <c r="R347" s="22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1"/>
      <c r="R348" s="22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1"/>
      <c r="R349" s="22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1"/>
      <c r="R350" s="22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1"/>
      <c r="R351" s="22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1"/>
      <c r="R352" s="22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1"/>
      <c r="R353" s="22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1"/>
      <c r="R354" s="22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1"/>
      <c r="R355" s="22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1"/>
      <c r="R356" s="22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1"/>
      <c r="R357" s="22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1"/>
      <c r="R358" s="22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1"/>
      <c r="R359" s="22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1"/>
      <c r="R360" s="22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1"/>
      <c r="R361" s="22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1"/>
      <c r="R362" s="22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1"/>
      <c r="R363" s="22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1"/>
      <c r="R364" s="22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1"/>
      <c r="R365" s="22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1"/>
      <c r="R366" s="22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1"/>
      <c r="R367" s="22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1"/>
      <c r="R368" s="22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1"/>
      <c r="R369" s="22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1"/>
      <c r="R370" s="22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1"/>
      <c r="R371" s="22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1"/>
      <c r="R372" s="22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1"/>
      <c r="R373" s="22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1"/>
      <c r="R374" s="22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1"/>
      <c r="R375" s="22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1"/>
      <c r="R376" s="22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1"/>
      <c r="R377" s="22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1"/>
      <c r="R378" s="22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1"/>
      <c r="R379" s="22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1"/>
      <c r="R380" s="22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1"/>
      <c r="R381" s="22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1"/>
      <c r="R382" s="22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1"/>
      <c r="R383" s="22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1"/>
      <c r="R384" s="22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1"/>
      <c r="R385" s="22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1"/>
      <c r="R386" s="22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1"/>
      <c r="R387" s="22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1"/>
      <c r="R388" s="22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1"/>
      <c r="R389" s="22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1"/>
      <c r="R390" s="22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1"/>
      <c r="R391" s="22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1"/>
      <c r="R392" s="22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1"/>
      <c r="R393" s="22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1"/>
      <c r="R394" s="22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1"/>
      <c r="R395" s="22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1"/>
      <c r="R396" s="22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1"/>
      <c r="R397" s="22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1"/>
      <c r="R398" s="22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1"/>
      <c r="R399" s="22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1"/>
      <c r="R400" s="22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1"/>
      <c r="R401" s="22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1"/>
      <c r="R402" s="22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1"/>
      <c r="R403" s="22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1"/>
      <c r="R404" s="22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1"/>
      <c r="R405" s="22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1"/>
      <c r="R406" s="22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1"/>
      <c r="R407" s="22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1"/>
      <c r="R408" s="22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1"/>
      <c r="R409" s="22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1"/>
      <c r="R410" s="22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1"/>
      <c r="R411" s="22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1"/>
      <c r="R412" s="22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1"/>
      <c r="R413" s="22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1"/>
      <c r="R414" s="22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1"/>
      <c r="R415" s="22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1"/>
      <c r="R416" s="22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1"/>
      <c r="R417" s="22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1"/>
      <c r="R418" s="22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1"/>
      <c r="R419" s="22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1"/>
      <c r="R420" s="22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1"/>
      <c r="R421" s="22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1"/>
      <c r="R422" s="22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1"/>
      <c r="R423" s="22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1"/>
      <c r="R424" s="22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1"/>
      <c r="R425" s="22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1"/>
      <c r="R426" s="22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1"/>
      <c r="R427" s="22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1"/>
      <c r="R428" s="22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1"/>
      <c r="R429" s="22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1"/>
      <c r="R430" s="22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1"/>
      <c r="R431" s="22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1"/>
      <c r="R432" s="22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1"/>
      <c r="R433" s="22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1"/>
      <c r="R434" s="22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1"/>
      <c r="R435" s="22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1"/>
      <c r="R436" s="22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1"/>
      <c r="R437" s="22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1"/>
      <c r="R438" s="22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1"/>
      <c r="R439" s="22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1"/>
      <c r="R440" s="22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1"/>
      <c r="R441" s="22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1"/>
      <c r="R442" s="22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1"/>
      <c r="R443" s="22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1"/>
      <c r="R444" s="22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1"/>
      <c r="R445" s="22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1"/>
      <c r="R446" s="22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1"/>
      <c r="R447" s="22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1"/>
      <c r="R448" s="22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1"/>
      <c r="R449" s="22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1"/>
      <c r="R450" s="22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1"/>
      <c r="R451" s="22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1"/>
      <c r="R452" s="22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1"/>
      <c r="R453" s="22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1"/>
      <c r="R454" s="22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1"/>
      <c r="R455" s="22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1"/>
      <c r="R456" s="22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1"/>
      <c r="R457" s="22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1"/>
      <c r="R458" s="22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1"/>
      <c r="R459" s="22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1"/>
      <c r="R460" s="22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1"/>
      <c r="R461" s="22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1"/>
      <c r="R462" s="22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1"/>
      <c r="R463" s="22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1"/>
      <c r="R464" s="22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1"/>
      <c r="R465" s="22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1"/>
      <c r="R466" s="22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1"/>
      <c r="R467" s="22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1"/>
      <c r="R468" s="22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1"/>
      <c r="R469" s="22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1"/>
      <c r="R470" s="22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1"/>
      <c r="R471" s="22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1"/>
      <c r="R472" s="22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1"/>
      <c r="R473" s="22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1"/>
      <c r="R474" s="22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1"/>
      <c r="R475" s="22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1"/>
      <c r="R476" s="22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1"/>
      <c r="R477" s="22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1"/>
      <c r="R478" s="22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1"/>
      <c r="R479" s="22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1"/>
      <c r="R480" s="22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1"/>
      <c r="R481" s="22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1"/>
      <c r="R482" s="22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1"/>
      <c r="R483" s="22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1"/>
      <c r="R484" s="22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1"/>
      <c r="R485" s="22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1"/>
      <c r="R486" s="22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1"/>
      <c r="R487" s="22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1"/>
      <c r="R488" s="22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1"/>
      <c r="R489" s="22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1"/>
      <c r="R490" s="22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1"/>
      <c r="R491" s="22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1"/>
      <c r="R492" s="22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1"/>
      <c r="R493" s="22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1"/>
      <c r="R494" s="22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1"/>
      <c r="R495" s="22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1"/>
      <c r="R496" s="22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1"/>
      <c r="R497" s="22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1"/>
      <c r="R498" s="22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1"/>
      <c r="R499" s="22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1"/>
      <c r="R500" s="22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RZMoHNzoDxX37nL6PasBEvK015iK144qXgpeoI/T/7shuJrdbtsplrvWtputyTIq44KumY3487RQAYBAwpiF0A==" saltValue="t4mnMLueRRk+kZPAnxGtjQ==" spinCount="100000" sheet="1" objects="1" scenarios="1"/>
  <autoFilter ref="V19:AM122" xr:uid="{00000000-0009-0000-0000-000001000000}">
    <filterColumn colId="2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38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38" customWidth="1"/>
    <col min="29" max="31" width="11.42578125" style="1" customWidth="1"/>
    <col min="32" max="32" width="11.42578125" style="38" customWidth="1"/>
    <col min="33" max="35" width="11.42578125" style="1" hidden="1" customWidth="1"/>
    <col min="36" max="36" width="11.42578125" style="38" hidden="1" customWidth="1"/>
    <col min="37" max="37" width="11.42578125" style="1" hidden="1" customWidth="1"/>
    <col min="38" max="38" width="11.42578125" style="65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240"/>
      <c r="C1" s="160"/>
      <c r="D1" s="161"/>
      <c r="F1" s="7"/>
      <c r="H1" s="7"/>
      <c r="I1" s="7"/>
      <c r="P1" s="99"/>
      <c r="Q1" s="99"/>
      <c r="R1" s="99"/>
      <c r="S1" s="99"/>
      <c r="U1" s="6"/>
      <c r="V1" s="6"/>
      <c r="W1" s="6"/>
      <c r="X1" s="6"/>
      <c r="Y1" s="6"/>
      <c r="Z1" s="6"/>
      <c r="AA1" s="6"/>
      <c r="AB1" s="61" t="s">
        <v>66</v>
      </c>
      <c r="AC1" s="69"/>
      <c r="AD1" s="6"/>
      <c r="AE1" s="6"/>
      <c r="AF1" s="6"/>
      <c r="AG1" s="6"/>
      <c r="AH1" s="6"/>
      <c r="AI1" s="6"/>
      <c r="AJ1" s="6"/>
      <c r="AK1" s="6"/>
      <c r="AL1" s="6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39" t="s">
        <v>101</v>
      </c>
      <c r="C2" s="68"/>
      <c r="D2" s="162"/>
      <c r="E2" s="23"/>
      <c r="F2" s="15"/>
      <c r="G2" s="23"/>
      <c r="H2" s="7"/>
      <c r="I2" s="23"/>
      <c r="J2" s="23"/>
      <c r="K2" s="23"/>
      <c r="L2" s="23"/>
      <c r="M2" s="23"/>
      <c r="N2" s="23"/>
      <c r="O2" s="23"/>
      <c r="P2" s="163"/>
      <c r="Q2" s="163"/>
      <c r="R2" s="163"/>
      <c r="S2" s="163"/>
      <c r="T2" s="23"/>
      <c r="U2" s="7"/>
      <c r="V2" s="6"/>
      <c r="W2" s="6"/>
      <c r="X2" s="6"/>
      <c r="Y2" s="6"/>
      <c r="Z2" s="6"/>
      <c r="AA2" s="6"/>
      <c r="AB2" s="164" t="s">
        <v>73</v>
      </c>
      <c r="AC2" s="70">
        <v>0</v>
      </c>
      <c r="AD2" s="6"/>
      <c r="AE2" s="6"/>
      <c r="AF2" s="6"/>
      <c r="AG2" s="6"/>
      <c r="AH2" s="6"/>
      <c r="AI2" s="6"/>
      <c r="AJ2" s="6"/>
      <c r="AK2" s="6"/>
      <c r="AL2" s="6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177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32"/>
      <c r="Q3" s="132"/>
      <c r="R3" s="132"/>
      <c r="S3" s="132"/>
      <c r="T3" s="2"/>
      <c r="U3" s="11"/>
      <c r="V3" s="6"/>
      <c r="W3" s="6"/>
      <c r="X3" s="6"/>
      <c r="Y3" s="6"/>
      <c r="Z3" s="6"/>
      <c r="AA3" s="6"/>
      <c r="AB3" s="164" t="s">
        <v>83</v>
      </c>
      <c r="AC3" s="431">
        <v>0</v>
      </c>
      <c r="AD3" s="432"/>
      <c r="AE3" s="432"/>
      <c r="AF3" s="433"/>
      <c r="AG3" s="6"/>
      <c r="AH3" s="6"/>
      <c r="AI3" s="6"/>
      <c r="AJ3" s="6"/>
      <c r="AK3" s="6"/>
      <c r="AL3" s="6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19" customFormat="1" ht="12" customHeight="1" x14ac:dyDescent="0.2">
      <c r="A4" s="216"/>
      <c r="B4" s="241" t="s">
        <v>9</v>
      </c>
      <c r="C4" s="447">
        <f>Deckblatt_BINT_FF_SF!C4</f>
        <v>0</v>
      </c>
      <c r="D4" s="448"/>
      <c r="E4" s="448"/>
      <c r="F4" s="448"/>
      <c r="G4" s="449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47"/>
      <c r="U4" s="449"/>
      <c r="V4" s="216"/>
      <c r="W4" s="216"/>
      <c r="X4" s="216"/>
      <c r="Y4" s="216"/>
      <c r="Z4" s="216"/>
      <c r="AA4" s="216"/>
      <c r="AB4" s="217"/>
      <c r="AC4" s="434"/>
      <c r="AD4" s="435"/>
      <c r="AE4" s="435"/>
      <c r="AF4" s="436"/>
      <c r="AG4" s="216"/>
      <c r="AH4" s="216"/>
      <c r="AI4" s="216"/>
      <c r="AJ4" s="216"/>
      <c r="AK4" s="216"/>
      <c r="AL4" s="218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</row>
    <row r="5" spans="1:100" s="219" customFormat="1" ht="12" customHeight="1" x14ac:dyDescent="0.2">
      <c r="A5" s="216"/>
      <c r="B5" s="241" t="s">
        <v>168</v>
      </c>
      <c r="C5" s="451">
        <f>Deckblatt_BINT_FF_SF!C5</f>
        <v>0</v>
      </c>
      <c r="D5" s="452"/>
      <c r="E5" s="452"/>
      <c r="F5" s="452"/>
      <c r="G5" s="453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1"/>
      <c r="U5" s="453"/>
      <c r="V5" s="216"/>
      <c r="W5" s="216"/>
      <c r="X5" s="216"/>
      <c r="Y5" s="216"/>
      <c r="Z5" s="216"/>
      <c r="AA5" s="216"/>
      <c r="AB5" s="217"/>
      <c r="AC5" s="434"/>
      <c r="AD5" s="435"/>
      <c r="AE5" s="435"/>
      <c r="AF5" s="436"/>
      <c r="AG5" s="216"/>
      <c r="AH5" s="216"/>
      <c r="AI5" s="216"/>
      <c r="AJ5" s="216"/>
      <c r="AK5" s="216"/>
      <c r="AL5" s="218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</row>
    <row r="6" spans="1:100" s="219" customFormat="1" ht="12" customHeight="1" thickBot="1" x14ac:dyDescent="0.25">
      <c r="A6" s="216"/>
      <c r="B6" s="242" t="s">
        <v>112</v>
      </c>
      <c r="C6" s="451">
        <f>Deckblatt_BINT_FF_SF!C6</f>
        <v>0</v>
      </c>
      <c r="D6" s="452"/>
      <c r="E6" s="452"/>
      <c r="F6" s="452"/>
      <c r="G6" s="453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1"/>
      <c r="U6" s="453"/>
      <c r="V6" s="216"/>
      <c r="W6" s="216"/>
      <c r="X6" s="216"/>
      <c r="Y6" s="216"/>
      <c r="Z6" s="216"/>
      <c r="AA6" s="216"/>
      <c r="AB6" s="217"/>
      <c r="AC6" s="437"/>
      <c r="AD6" s="438"/>
      <c r="AE6" s="438"/>
      <c r="AF6" s="439"/>
      <c r="AG6" s="216"/>
      <c r="AH6" s="216"/>
      <c r="AI6" s="216"/>
      <c r="AJ6" s="216"/>
      <c r="AK6" s="216"/>
      <c r="AL6" s="218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</row>
    <row r="7" spans="1:100" s="219" customFormat="1" ht="12" customHeight="1" x14ac:dyDescent="0.2">
      <c r="A7" s="216"/>
      <c r="B7" s="242" t="s">
        <v>71</v>
      </c>
      <c r="C7" s="451">
        <f>Deckblatt_BINT_FF_SF!C7</f>
        <v>0</v>
      </c>
      <c r="D7" s="452"/>
      <c r="E7" s="452"/>
      <c r="F7" s="452"/>
      <c r="G7" s="453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1"/>
      <c r="U7" s="453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8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</row>
    <row r="8" spans="1:100" s="219" customFormat="1" ht="12" customHeight="1" x14ac:dyDescent="0.2">
      <c r="A8" s="216"/>
      <c r="B8" s="242" t="s">
        <v>13</v>
      </c>
      <c r="C8" s="451" t="str">
        <f>Deckblatt_BINT_FF_SF!C8</f>
        <v>Frühförderung</v>
      </c>
      <c r="D8" s="452"/>
      <c r="E8" s="452"/>
      <c r="F8" s="452"/>
      <c r="G8" s="453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1"/>
      <c r="U8" s="453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8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</row>
    <row r="9" spans="1:100" s="219" customFormat="1" ht="12" customHeight="1" x14ac:dyDescent="0.2">
      <c r="A9" s="216"/>
      <c r="B9" s="242" t="s">
        <v>38</v>
      </c>
      <c r="C9" s="451" t="str">
        <f>Deckblatt_BINT_FF_SF!C9</f>
        <v>Frühförderung</v>
      </c>
      <c r="D9" s="452"/>
      <c r="E9" s="452"/>
      <c r="F9" s="452"/>
      <c r="G9" s="453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1"/>
      <c r="U9" s="453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8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</row>
    <row r="10" spans="1:100" s="219" customFormat="1" ht="12" customHeight="1" x14ac:dyDescent="0.2">
      <c r="A10" s="216"/>
      <c r="B10" s="242" t="s">
        <v>162</v>
      </c>
      <c r="C10" s="451">
        <f>Deckblatt_BINT_FF_SF!C10</f>
        <v>0</v>
      </c>
      <c r="D10" s="452"/>
      <c r="E10" s="452"/>
      <c r="F10" s="452"/>
      <c r="G10" s="453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1"/>
      <c r="U10" s="453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8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</row>
    <row r="11" spans="1:100" s="219" customFormat="1" ht="12" customHeight="1" x14ac:dyDescent="0.2">
      <c r="A11" s="216"/>
      <c r="B11" s="243" t="s">
        <v>175</v>
      </c>
      <c r="C11" s="451" t="str">
        <f>Deckblatt_BINT_FF_SF!C11</f>
        <v>Subjektförderung</v>
      </c>
      <c r="D11" s="452"/>
      <c r="E11" s="452"/>
      <c r="F11" s="452"/>
      <c r="G11" s="453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1"/>
      <c r="U11" s="453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8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</row>
    <row r="12" spans="1:100" s="219" customFormat="1" ht="12" customHeight="1" x14ac:dyDescent="0.2">
      <c r="A12" s="216"/>
      <c r="B12" s="243" t="s">
        <v>176</v>
      </c>
      <c r="C12" s="451">
        <f>Deckblatt_BINT_FF_SF!C12</f>
        <v>0</v>
      </c>
      <c r="D12" s="452"/>
      <c r="E12" s="452"/>
      <c r="F12" s="452"/>
      <c r="G12" s="453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1"/>
      <c r="U12" s="453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8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</row>
    <row r="13" spans="1:100" s="219" customFormat="1" ht="12" customHeight="1" thickBot="1" x14ac:dyDescent="0.25">
      <c r="A13" s="216"/>
      <c r="B13" s="242" t="s">
        <v>103</v>
      </c>
      <c r="C13" s="454">
        <f>Deckblatt_BINT_FF_SF!C13</f>
        <v>0</v>
      </c>
      <c r="D13" s="455"/>
      <c r="E13" s="455"/>
      <c r="F13" s="455"/>
      <c r="G13" s="456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4"/>
      <c r="U13" s="45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8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</row>
    <row r="14" spans="1:100" ht="18.75" thickBot="1" x14ac:dyDescent="0.3">
      <c r="A14" s="6"/>
      <c r="B14" s="245"/>
      <c r="C14" s="6"/>
      <c r="D14" s="6"/>
      <c r="E14" s="2"/>
      <c r="F14" s="6"/>
      <c r="G14" s="2"/>
      <c r="H14" s="2"/>
      <c r="I14" s="22"/>
      <c r="J14" s="2"/>
      <c r="K14" s="2"/>
      <c r="L14" s="2"/>
      <c r="M14" s="2"/>
      <c r="N14" s="2"/>
      <c r="O14" s="2"/>
      <c r="P14" s="132"/>
      <c r="Q14" s="132"/>
      <c r="R14" s="132"/>
      <c r="S14" s="13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0" customFormat="1" ht="16.149999999999999" customHeight="1" thickBot="1" x14ac:dyDescent="0.25">
      <c r="A15" s="370"/>
      <c r="B15" s="371" t="s">
        <v>104</v>
      </c>
      <c r="C15" s="440" t="s">
        <v>179</v>
      </c>
      <c r="D15" s="441"/>
      <c r="E15" s="372"/>
      <c r="F15" s="373"/>
      <c r="G15" s="372"/>
      <c r="H15" s="442" t="s">
        <v>39</v>
      </c>
      <c r="I15" s="443"/>
      <c r="J15" s="235"/>
      <c r="K15" s="444" t="s">
        <v>171</v>
      </c>
      <c r="L15" s="445"/>
      <c r="M15" s="445"/>
      <c r="N15" s="446"/>
      <c r="O15" s="236"/>
      <c r="P15" s="444" t="s">
        <v>141</v>
      </c>
      <c r="Q15" s="445"/>
      <c r="R15" s="445"/>
      <c r="S15" s="446"/>
      <c r="T15" s="372"/>
      <c r="U15" s="373"/>
      <c r="V15" s="370"/>
      <c r="W15" s="373" t="s">
        <v>79</v>
      </c>
      <c r="X15" s="370"/>
      <c r="Y15" s="370"/>
      <c r="Z15" s="224"/>
      <c r="AA15" s="224"/>
      <c r="AB15" s="370"/>
      <c r="AC15" s="370"/>
      <c r="AD15" s="370"/>
      <c r="AE15" s="370"/>
      <c r="AF15" s="370"/>
      <c r="AG15" s="224"/>
      <c r="AH15" s="224"/>
      <c r="AI15" s="224"/>
      <c r="AJ15" s="224"/>
      <c r="AK15" s="224"/>
      <c r="AL15" s="229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</row>
    <row r="16" spans="1:100" s="370" customFormat="1" ht="34.15" customHeight="1" thickBot="1" x14ac:dyDescent="0.25">
      <c r="B16" s="374"/>
      <c r="C16" s="375" t="s">
        <v>218</v>
      </c>
      <c r="D16" s="375" t="s">
        <v>22</v>
      </c>
      <c r="E16" s="376"/>
      <c r="F16" s="375" t="s">
        <v>105</v>
      </c>
      <c r="G16" s="376"/>
      <c r="H16" s="225" t="s">
        <v>40</v>
      </c>
      <c r="I16" s="225" t="s">
        <v>41</v>
      </c>
      <c r="J16" s="226"/>
      <c r="K16" s="225" t="s">
        <v>218</v>
      </c>
      <c r="L16" s="227" t="s">
        <v>22</v>
      </c>
      <c r="M16" s="228"/>
      <c r="N16" s="227" t="s">
        <v>105</v>
      </c>
      <c r="O16" s="228"/>
      <c r="P16" s="225" t="s">
        <v>218</v>
      </c>
      <c r="Q16" s="227" t="s">
        <v>22</v>
      </c>
      <c r="R16" s="228"/>
      <c r="S16" s="227" t="s">
        <v>105</v>
      </c>
      <c r="T16" s="377"/>
      <c r="U16" s="375" t="s">
        <v>23</v>
      </c>
      <c r="W16" s="378" t="s">
        <v>59</v>
      </c>
      <c r="Y16" s="379"/>
      <c r="Z16" s="224"/>
      <c r="AA16" s="224"/>
      <c r="AG16" s="224"/>
      <c r="AH16" s="224"/>
      <c r="AI16" s="224"/>
      <c r="AJ16" s="224"/>
      <c r="AK16" s="224"/>
      <c r="AL16" s="229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</row>
    <row r="17" spans="2:50" s="98" customFormat="1" ht="13.5" thickBot="1" x14ac:dyDescent="0.25">
      <c r="B17" s="19"/>
      <c r="C17" s="24"/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5"/>
      <c r="Q17" s="165"/>
      <c r="R17" s="165"/>
      <c r="S17" s="165"/>
      <c r="T17" s="14"/>
      <c r="U17" s="14"/>
      <c r="V17" s="34"/>
      <c r="Y17" s="254"/>
      <c r="AL17" s="287"/>
    </row>
    <row r="18" spans="2:50" s="98" customFormat="1" ht="13.5" thickBot="1" x14ac:dyDescent="0.25">
      <c r="B18" s="36" t="s">
        <v>100</v>
      </c>
      <c r="C18" s="48">
        <f>SUM(C20,C41,C51,C63,C77,C70)</f>
        <v>0</v>
      </c>
      <c r="D18" s="48">
        <f>IFERROR(C18/$AC$1,0)</f>
        <v>0</v>
      </c>
      <c r="E18" s="26"/>
      <c r="F18" s="44">
        <f>SUM(F20,F41,F51,F63,F77,F70)</f>
        <v>0</v>
      </c>
      <c r="G18" s="26"/>
      <c r="H18" s="52">
        <f>SUM(H20,H41,H51,H63,H77,H70)</f>
        <v>0</v>
      </c>
      <c r="I18" s="44">
        <f>SUM(I20,I41,I51,I63,I77,I70)</f>
        <v>0</v>
      </c>
      <c r="J18" s="26"/>
      <c r="K18" s="48">
        <f>SUM(K41)</f>
        <v>0</v>
      </c>
      <c r="L18" s="48">
        <f>IFERROR(K18/$X$4,0)</f>
        <v>0</v>
      </c>
      <c r="M18" s="166"/>
      <c r="N18" s="75">
        <f>SUM(N41)</f>
        <v>0</v>
      </c>
      <c r="O18" s="166"/>
      <c r="P18" s="48">
        <f>SUM(P20,P41,P63,P77)</f>
        <v>0</v>
      </c>
      <c r="Q18" s="48">
        <f>IFERROR(P18/$X$4,0)</f>
        <v>0</v>
      </c>
      <c r="R18" s="166"/>
      <c r="S18" s="75">
        <f>SUM(S20,S41,S63,S77)</f>
        <v>0</v>
      </c>
      <c r="T18" s="26"/>
      <c r="U18" s="28"/>
      <c r="W18" s="390">
        <f t="shared" ref="W18:W49" si="0">IFERROR(F18/D18,0)</f>
        <v>0</v>
      </c>
      <c r="Y18" s="254"/>
      <c r="AL18" s="287"/>
    </row>
    <row r="19" spans="2:50" s="98" customFormat="1" ht="13.5" thickBot="1" x14ac:dyDescent="0.25">
      <c r="B19" s="19"/>
      <c r="C19" s="49"/>
      <c r="D19" s="49"/>
      <c r="E19" s="14"/>
      <c r="F19" s="51"/>
      <c r="G19" s="14"/>
      <c r="H19" s="51"/>
      <c r="I19" s="51"/>
      <c r="J19" s="14"/>
      <c r="K19" s="368"/>
      <c r="L19" s="368"/>
      <c r="M19" s="368"/>
      <c r="N19" s="368"/>
      <c r="O19" s="368"/>
      <c r="P19" s="368"/>
      <c r="Q19" s="368"/>
      <c r="R19" s="368"/>
      <c r="S19" s="368"/>
      <c r="T19" s="14"/>
      <c r="U19" s="14"/>
      <c r="W19" s="292"/>
      <c r="AG19" s="254" t="s">
        <v>148</v>
      </c>
      <c r="AH19" s="98" t="s">
        <v>149</v>
      </c>
      <c r="AI19" s="98" t="s">
        <v>167</v>
      </c>
      <c r="AJ19" s="98" t="s">
        <v>166</v>
      </c>
      <c r="AK19" s="98" t="s">
        <v>150</v>
      </c>
      <c r="AL19" s="98" t="s">
        <v>151</v>
      </c>
      <c r="AM19" s="98" t="s">
        <v>152</v>
      </c>
      <c r="AN19" s="98" t="s">
        <v>165</v>
      </c>
      <c r="AO19" s="98" t="s">
        <v>153</v>
      </c>
      <c r="AP19" s="98" t="s">
        <v>173</v>
      </c>
      <c r="AQ19" s="98" t="s">
        <v>154</v>
      </c>
      <c r="AR19" s="98" t="s">
        <v>155</v>
      </c>
      <c r="AS19" s="98" t="s">
        <v>156</v>
      </c>
      <c r="AT19" s="98" t="s">
        <v>157</v>
      </c>
      <c r="AU19" s="98" t="s">
        <v>159</v>
      </c>
      <c r="AV19" s="98" t="s">
        <v>158</v>
      </c>
      <c r="AW19" s="98" t="s">
        <v>160</v>
      </c>
      <c r="AX19" s="98" t="s">
        <v>161</v>
      </c>
    </row>
    <row r="20" spans="2:50" s="72" customFormat="1" ht="13.5" thickBot="1" x14ac:dyDescent="0.25">
      <c r="B20" s="19" t="s">
        <v>53</v>
      </c>
      <c r="C20" s="50">
        <f>SUM(C21:C39)</f>
        <v>0</v>
      </c>
      <c r="D20" s="50">
        <f t="shared" ref="D20:D39" si="1">IFERROR(C20/$AC$1,0)</f>
        <v>0</v>
      </c>
      <c r="E20" s="27"/>
      <c r="F20" s="44">
        <f>SUM(F21:F39)</f>
        <v>0</v>
      </c>
      <c r="G20" s="27"/>
      <c r="H20" s="44">
        <f>SUM(H21:H39)</f>
        <v>0</v>
      </c>
      <c r="I20" s="44">
        <f>SUM(I21:I39)</f>
        <v>0</v>
      </c>
      <c r="J20" s="27"/>
      <c r="K20" s="168"/>
      <c r="L20" s="168"/>
      <c r="M20" s="168"/>
      <c r="N20" s="168"/>
      <c r="O20" s="168"/>
      <c r="P20" s="50">
        <f>SUM(P21:P39)</f>
        <v>0</v>
      </c>
      <c r="Q20" s="50">
        <f>IFERROR(P20/$AC$1,0)</f>
        <v>0</v>
      </c>
      <c r="R20" s="168"/>
      <c r="S20" s="44">
        <f>SUM(S21:S39)</f>
        <v>0</v>
      </c>
      <c r="T20" s="27"/>
      <c r="U20" s="389" t="s">
        <v>259</v>
      </c>
      <c r="W20" s="44">
        <f t="shared" si="0"/>
        <v>0</v>
      </c>
      <c r="AG20" s="254" t="s">
        <v>60</v>
      </c>
      <c r="AH20" s="255" t="s">
        <v>60</v>
      </c>
      <c r="AI20" s="255" t="s">
        <v>60</v>
      </c>
      <c r="AJ20" s="255" t="s">
        <v>60</v>
      </c>
      <c r="AK20" s="255" t="s">
        <v>60</v>
      </c>
      <c r="AL20" s="255" t="s">
        <v>60</v>
      </c>
      <c r="AM20" s="255" t="s">
        <v>60</v>
      </c>
      <c r="AN20" s="255" t="s">
        <v>60</v>
      </c>
      <c r="AO20" s="255" t="s">
        <v>60</v>
      </c>
      <c r="AP20" s="255" t="s">
        <v>60</v>
      </c>
      <c r="AQ20" s="255" t="s">
        <v>60</v>
      </c>
      <c r="AR20" s="255" t="s">
        <v>60</v>
      </c>
      <c r="AS20" s="255" t="s">
        <v>61</v>
      </c>
      <c r="AT20" s="255" t="s">
        <v>60</v>
      </c>
      <c r="AU20" s="255" t="s">
        <v>60</v>
      </c>
      <c r="AV20" s="255" t="s">
        <v>60</v>
      </c>
      <c r="AW20" s="255" t="s">
        <v>60</v>
      </c>
      <c r="AX20" s="255" t="s">
        <v>60</v>
      </c>
    </row>
    <row r="21" spans="2:50" s="72" customFormat="1" ht="13.5" hidden="1" thickBot="1" x14ac:dyDescent="0.25">
      <c r="B21" s="244" t="s">
        <v>227</v>
      </c>
      <c r="C21" s="342"/>
      <c r="D21" s="294">
        <f>IFERROR(C21/$AC$1,0)</f>
        <v>0</v>
      </c>
      <c r="E21" s="295"/>
      <c r="F21" s="343"/>
      <c r="G21" s="295"/>
      <c r="H21" s="297">
        <f>F21</f>
        <v>0</v>
      </c>
      <c r="I21" s="297"/>
      <c r="J21" s="295"/>
      <c r="K21" s="167"/>
      <c r="L21" s="167"/>
      <c r="M21" s="167"/>
      <c r="N21" s="167"/>
      <c r="O21" s="167"/>
      <c r="P21" s="344"/>
      <c r="Q21" s="153">
        <f>IFERROR(P21/$AC$1,0)</f>
        <v>0</v>
      </c>
      <c r="R21" s="167"/>
      <c r="S21" s="345"/>
      <c r="T21" s="295"/>
      <c r="U21" s="346"/>
      <c r="W21" s="297">
        <f>IFERROR(F21/D21,0)</f>
        <v>0</v>
      </c>
      <c r="AG21" s="254" t="s">
        <v>60</v>
      </c>
      <c r="AH21" s="255" t="s">
        <v>60</v>
      </c>
      <c r="AI21" s="255" t="s">
        <v>61</v>
      </c>
      <c r="AJ21" s="255" t="s">
        <v>61</v>
      </c>
      <c r="AK21" s="255" t="s">
        <v>60</v>
      </c>
      <c r="AL21" s="255" t="s">
        <v>61</v>
      </c>
      <c r="AM21" s="255" t="s">
        <v>60</v>
      </c>
      <c r="AN21" s="255" t="s">
        <v>60</v>
      </c>
      <c r="AO21" s="255" t="s">
        <v>60</v>
      </c>
      <c r="AP21" s="255" t="s">
        <v>60</v>
      </c>
      <c r="AQ21" s="255" t="s">
        <v>60</v>
      </c>
      <c r="AR21" s="255" t="s">
        <v>60</v>
      </c>
      <c r="AS21" s="255" t="s">
        <v>61</v>
      </c>
      <c r="AT21" s="255" t="s">
        <v>60</v>
      </c>
      <c r="AU21" s="255" t="s">
        <v>61</v>
      </c>
      <c r="AV21" s="255" t="s">
        <v>60</v>
      </c>
      <c r="AW21" s="255" t="s">
        <v>60</v>
      </c>
      <c r="AX21" s="255" t="s">
        <v>60</v>
      </c>
    </row>
    <row r="22" spans="2:50" s="72" customFormat="1" ht="13.5" hidden="1" thickBot="1" x14ac:dyDescent="0.25">
      <c r="B22" s="86" t="s">
        <v>228</v>
      </c>
      <c r="C22" s="347"/>
      <c r="D22" s="299">
        <f t="shared" si="1"/>
        <v>0</v>
      </c>
      <c r="E22" s="295"/>
      <c r="F22" s="343"/>
      <c r="G22" s="295"/>
      <c r="H22" s="300">
        <f t="shared" ref="H22:H39" si="2">F22</f>
        <v>0</v>
      </c>
      <c r="I22" s="300"/>
      <c r="J22" s="295"/>
      <c r="K22" s="167"/>
      <c r="L22" s="167"/>
      <c r="M22" s="167"/>
      <c r="N22" s="167"/>
      <c r="O22" s="167"/>
      <c r="P22" s="167"/>
      <c r="Q22" s="167"/>
      <c r="R22" s="167"/>
      <c r="S22" s="167"/>
      <c r="T22" s="295"/>
      <c r="U22" s="348"/>
      <c r="W22" s="300">
        <f t="shared" si="0"/>
        <v>0</v>
      </c>
      <c r="AG22" s="254" t="s">
        <v>61</v>
      </c>
      <c r="AH22" s="255" t="s">
        <v>61</v>
      </c>
      <c r="AI22" s="255" t="s">
        <v>61</v>
      </c>
      <c r="AJ22" s="255" t="s">
        <v>61</v>
      </c>
      <c r="AK22" s="255" t="s">
        <v>60</v>
      </c>
      <c r="AL22" s="255" t="s">
        <v>60</v>
      </c>
      <c r="AM22" s="255" t="s">
        <v>61</v>
      </c>
      <c r="AN22" s="255" t="s">
        <v>61</v>
      </c>
      <c r="AO22" s="255" t="s">
        <v>61</v>
      </c>
      <c r="AP22" s="255" t="s">
        <v>60</v>
      </c>
      <c r="AQ22" s="255" t="s">
        <v>60</v>
      </c>
      <c r="AR22" s="255" t="s">
        <v>61</v>
      </c>
      <c r="AS22" s="255" t="s">
        <v>61</v>
      </c>
      <c r="AT22" s="255" t="s">
        <v>61</v>
      </c>
      <c r="AU22" s="255" t="s">
        <v>61</v>
      </c>
      <c r="AV22" s="255" t="s">
        <v>61</v>
      </c>
      <c r="AW22" s="255" t="s">
        <v>61</v>
      </c>
      <c r="AX22" s="255" t="s">
        <v>61</v>
      </c>
    </row>
    <row r="23" spans="2:50" s="72" customFormat="1" ht="13.5" hidden="1" thickBot="1" x14ac:dyDescent="0.25">
      <c r="B23" s="86" t="s">
        <v>229</v>
      </c>
      <c r="C23" s="347"/>
      <c r="D23" s="299">
        <f t="shared" si="1"/>
        <v>0</v>
      </c>
      <c r="E23" s="295"/>
      <c r="F23" s="343"/>
      <c r="G23" s="295"/>
      <c r="H23" s="300">
        <f t="shared" si="2"/>
        <v>0</v>
      </c>
      <c r="I23" s="300"/>
      <c r="J23" s="295"/>
      <c r="K23" s="167"/>
      <c r="L23" s="167"/>
      <c r="M23" s="167"/>
      <c r="N23" s="167"/>
      <c r="O23" s="167"/>
      <c r="P23" s="167"/>
      <c r="Q23" s="167"/>
      <c r="R23" s="167"/>
      <c r="S23" s="167"/>
      <c r="T23" s="295"/>
      <c r="U23" s="348"/>
      <c r="W23" s="300">
        <f t="shared" si="0"/>
        <v>0</v>
      </c>
      <c r="AG23" s="254" t="s">
        <v>61</v>
      </c>
      <c r="AH23" s="255" t="s">
        <v>61</v>
      </c>
      <c r="AI23" s="255" t="s">
        <v>61</v>
      </c>
      <c r="AJ23" s="255" t="s">
        <v>61</v>
      </c>
      <c r="AK23" s="255" t="s">
        <v>60</v>
      </c>
      <c r="AL23" s="255" t="s">
        <v>60</v>
      </c>
      <c r="AM23" s="255" t="s">
        <v>61</v>
      </c>
      <c r="AN23" s="255" t="s">
        <v>61</v>
      </c>
      <c r="AO23" s="255" t="s">
        <v>61</v>
      </c>
      <c r="AP23" s="255" t="s">
        <v>61</v>
      </c>
      <c r="AQ23" s="255" t="s">
        <v>60</v>
      </c>
      <c r="AR23" s="255" t="s">
        <v>61</v>
      </c>
      <c r="AS23" s="255" t="s">
        <v>61</v>
      </c>
      <c r="AT23" s="255" t="s">
        <v>61</v>
      </c>
      <c r="AU23" s="255" t="s">
        <v>61</v>
      </c>
      <c r="AV23" s="255" t="s">
        <v>61</v>
      </c>
      <c r="AW23" s="255" t="s">
        <v>61</v>
      </c>
      <c r="AX23" s="255" t="s">
        <v>61</v>
      </c>
    </row>
    <row r="24" spans="2:50" s="72" customFormat="1" ht="13.5" hidden="1" thickBot="1" x14ac:dyDescent="0.25">
      <c r="B24" s="86" t="s">
        <v>230</v>
      </c>
      <c r="C24" s="347"/>
      <c r="D24" s="299">
        <f t="shared" si="1"/>
        <v>0</v>
      </c>
      <c r="E24" s="295"/>
      <c r="F24" s="343"/>
      <c r="G24" s="295"/>
      <c r="H24" s="300">
        <f t="shared" si="2"/>
        <v>0</v>
      </c>
      <c r="I24" s="300"/>
      <c r="J24" s="295"/>
      <c r="K24" s="167"/>
      <c r="L24" s="167"/>
      <c r="M24" s="167"/>
      <c r="N24" s="167"/>
      <c r="O24" s="167"/>
      <c r="P24" s="349"/>
      <c r="Q24" s="154">
        <f>IFERROR(P24/$AC$1,0)</f>
        <v>0</v>
      </c>
      <c r="R24" s="167"/>
      <c r="S24" s="335"/>
      <c r="T24" s="295"/>
      <c r="U24" s="348"/>
      <c r="W24" s="300">
        <f t="shared" si="0"/>
        <v>0</v>
      </c>
      <c r="AG24" s="254" t="s">
        <v>60</v>
      </c>
      <c r="AH24" s="255" t="s">
        <v>60</v>
      </c>
      <c r="AI24" s="255" t="s">
        <v>61</v>
      </c>
      <c r="AJ24" s="255" t="s">
        <v>61</v>
      </c>
      <c r="AK24" s="255" t="s">
        <v>61</v>
      </c>
      <c r="AL24" s="255" t="s">
        <v>61</v>
      </c>
      <c r="AM24" s="255" t="s">
        <v>60</v>
      </c>
      <c r="AN24" s="255" t="s">
        <v>60</v>
      </c>
      <c r="AO24" s="255" t="s">
        <v>61</v>
      </c>
      <c r="AP24" s="255" t="s">
        <v>60</v>
      </c>
      <c r="AQ24" s="255" t="s">
        <v>60</v>
      </c>
      <c r="AR24" s="255" t="s">
        <v>61</v>
      </c>
      <c r="AS24" s="255" t="s">
        <v>61</v>
      </c>
      <c r="AT24" s="255" t="s">
        <v>60</v>
      </c>
      <c r="AU24" s="255" t="s">
        <v>60</v>
      </c>
      <c r="AV24" s="255" t="s">
        <v>60</v>
      </c>
      <c r="AW24" s="255" t="s">
        <v>60</v>
      </c>
      <c r="AX24" s="255" t="s">
        <v>60</v>
      </c>
    </row>
    <row r="25" spans="2:50" s="72" customFormat="1" ht="13.5" hidden="1" thickBot="1" x14ac:dyDescent="0.25">
      <c r="B25" s="86" t="s">
        <v>231</v>
      </c>
      <c r="C25" s="347"/>
      <c r="D25" s="299">
        <f t="shared" si="1"/>
        <v>0</v>
      </c>
      <c r="E25" s="295"/>
      <c r="F25" s="343"/>
      <c r="G25" s="295"/>
      <c r="H25" s="300">
        <f t="shared" si="2"/>
        <v>0</v>
      </c>
      <c r="I25" s="300"/>
      <c r="J25" s="295"/>
      <c r="K25" s="167"/>
      <c r="L25" s="167"/>
      <c r="M25" s="167"/>
      <c r="N25" s="167"/>
      <c r="O25" s="167"/>
      <c r="P25" s="350"/>
      <c r="Q25" s="155">
        <f>IFERROR(P25/$AC$1,0)</f>
        <v>0</v>
      </c>
      <c r="R25" s="167"/>
      <c r="S25" s="335"/>
      <c r="T25" s="295"/>
      <c r="U25" s="348"/>
      <c r="W25" s="300">
        <f t="shared" si="0"/>
        <v>0</v>
      </c>
      <c r="AG25" s="254" t="s">
        <v>61</v>
      </c>
      <c r="AH25" s="255" t="s">
        <v>60</v>
      </c>
      <c r="AI25" s="255" t="s">
        <v>61</v>
      </c>
      <c r="AJ25" s="255" t="s">
        <v>61</v>
      </c>
      <c r="AK25" s="255" t="s">
        <v>61</v>
      </c>
      <c r="AL25" s="255" t="s">
        <v>61</v>
      </c>
      <c r="AM25" s="255" t="s">
        <v>61</v>
      </c>
      <c r="AN25" s="255" t="s">
        <v>61</v>
      </c>
      <c r="AO25" s="255" t="s">
        <v>61</v>
      </c>
      <c r="AP25" s="255" t="s">
        <v>60</v>
      </c>
      <c r="AQ25" s="255" t="s">
        <v>61</v>
      </c>
      <c r="AR25" s="255" t="s">
        <v>61</v>
      </c>
      <c r="AS25" s="255" t="s">
        <v>61</v>
      </c>
      <c r="AT25" s="255" t="s">
        <v>60</v>
      </c>
      <c r="AU25" s="255" t="s">
        <v>61</v>
      </c>
      <c r="AV25" s="255" t="s">
        <v>60</v>
      </c>
      <c r="AW25" s="255" t="s">
        <v>60</v>
      </c>
      <c r="AX25" s="255" t="s">
        <v>60</v>
      </c>
    </row>
    <row r="26" spans="2:50" s="72" customFormat="1" ht="13.5" hidden="1" thickBot="1" x14ac:dyDescent="0.25">
      <c r="B26" s="86" t="s">
        <v>232</v>
      </c>
      <c r="C26" s="347"/>
      <c r="D26" s="299">
        <f t="shared" si="1"/>
        <v>0</v>
      </c>
      <c r="E26" s="295"/>
      <c r="F26" s="343"/>
      <c r="G26" s="295"/>
      <c r="H26" s="300">
        <f t="shared" si="2"/>
        <v>0</v>
      </c>
      <c r="I26" s="300"/>
      <c r="J26" s="295"/>
      <c r="K26" s="167"/>
      <c r="L26" s="167"/>
      <c r="M26" s="167"/>
      <c r="N26" s="167"/>
      <c r="O26" s="167"/>
      <c r="P26" s="350"/>
      <c r="Q26" s="155">
        <f>IFERROR(P26/$AC$1,0)</f>
        <v>0</v>
      </c>
      <c r="R26" s="167"/>
      <c r="S26" s="335"/>
      <c r="T26" s="295"/>
      <c r="U26" s="348"/>
      <c r="W26" s="300">
        <f t="shared" si="0"/>
        <v>0</v>
      </c>
      <c r="AG26" s="254" t="s">
        <v>61</v>
      </c>
      <c r="AH26" s="255" t="s">
        <v>60</v>
      </c>
      <c r="AI26" s="255" t="s">
        <v>61</v>
      </c>
      <c r="AJ26" s="255" t="s">
        <v>61</v>
      </c>
      <c r="AK26" s="255" t="s">
        <v>61</v>
      </c>
      <c r="AL26" s="255" t="s">
        <v>61</v>
      </c>
      <c r="AM26" s="255" t="s">
        <v>61</v>
      </c>
      <c r="AN26" s="255" t="s">
        <v>61</v>
      </c>
      <c r="AO26" s="255" t="s">
        <v>61</v>
      </c>
      <c r="AP26" s="255" t="s">
        <v>60</v>
      </c>
      <c r="AQ26" s="255" t="s">
        <v>61</v>
      </c>
      <c r="AR26" s="255" t="s">
        <v>61</v>
      </c>
      <c r="AS26" s="255" t="s">
        <v>61</v>
      </c>
      <c r="AT26" s="255" t="s">
        <v>60</v>
      </c>
      <c r="AU26" s="255" t="s">
        <v>61</v>
      </c>
      <c r="AV26" s="255" t="s">
        <v>60</v>
      </c>
      <c r="AW26" s="255" t="s">
        <v>60</v>
      </c>
      <c r="AX26" s="255" t="s">
        <v>60</v>
      </c>
    </row>
    <row r="27" spans="2:50" s="72" customFormat="1" ht="13.5" hidden="1" thickBot="1" x14ac:dyDescent="0.25">
      <c r="B27" s="71" t="s">
        <v>233</v>
      </c>
      <c r="C27" s="351"/>
      <c r="D27" s="299">
        <f t="shared" si="1"/>
        <v>0</v>
      </c>
      <c r="E27" s="295"/>
      <c r="F27" s="343"/>
      <c r="G27" s="295"/>
      <c r="H27" s="300">
        <f t="shared" si="2"/>
        <v>0</v>
      </c>
      <c r="I27" s="302"/>
      <c r="J27" s="295"/>
      <c r="K27" s="167"/>
      <c r="L27" s="167"/>
      <c r="M27" s="167"/>
      <c r="N27" s="167"/>
      <c r="O27" s="167"/>
      <c r="P27" s="167"/>
      <c r="Q27" s="167"/>
      <c r="R27" s="167"/>
      <c r="S27" s="167"/>
      <c r="T27" s="295"/>
      <c r="U27" s="348"/>
      <c r="W27" s="300">
        <f t="shared" si="0"/>
        <v>0</v>
      </c>
      <c r="AG27" s="254" t="s">
        <v>61</v>
      </c>
      <c r="AH27" s="255" t="s">
        <v>61</v>
      </c>
      <c r="AI27" s="255" t="s">
        <v>61</v>
      </c>
      <c r="AJ27" s="255" t="s">
        <v>61</v>
      </c>
      <c r="AK27" s="255" t="s">
        <v>61</v>
      </c>
      <c r="AL27" s="255" t="s">
        <v>61</v>
      </c>
      <c r="AM27" s="255" t="s">
        <v>61</v>
      </c>
      <c r="AN27" s="255" t="s">
        <v>61</v>
      </c>
      <c r="AO27" s="255" t="s">
        <v>61</v>
      </c>
      <c r="AP27" s="255" t="s">
        <v>61</v>
      </c>
      <c r="AQ27" s="255" t="s">
        <v>60</v>
      </c>
      <c r="AR27" s="255" t="s">
        <v>61</v>
      </c>
      <c r="AS27" s="255" t="s">
        <v>61</v>
      </c>
      <c r="AT27" s="255" t="s">
        <v>61</v>
      </c>
      <c r="AU27" s="255" t="s">
        <v>61</v>
      </c>
      <c r="AV27" s="255" t="s">
        <v>61</v>
      </c>
      <c r="AW27" s="255" t="s">
        <v>61</v>
      </c>
      <c r="AX27" s="255" t="s">
        <v>61</v>
      </c>
    </row>
    <row r="28" spans="2:50" s="72" customFormat="1" ht="13.5" hidden="1" thickBot="1" x14ac:dyDescent="0.25">
      <c r="B28" s="56" t="s">
        <v>234</v>
      </c>
      <c r="C28" s="352"/>
      <c r="D28" s="304">
        <f t="shared" si="1"/>
        <v>0</v>
      </c>
      <c r="E28" s="295"/>
      <c r="F28" s="353"/>
      <c r="G28" s="295"/>
      <c r="H28" s="300">
        <f t="shared" si="2"/>
        <v>0</v>
      </c>
      <c r="I28" s="88"/>
      <c r="J28" s="295"/>
      <c r="K28" s="167"/>
      <c r="L28" s="167"/>
      <c r="M28" s="167"/>
      <c r="N28" s="167"/>
      <c r="O28" s="167"/>
      <c r="P28" s="349"/>
      <c r="Q28" s="154">
        <f>IFERROR(P28/$AC$1,0)</f>
        <v>0</v>
      </c>
      <c r="R28" s="167"/>
      <c r="S28" s="335"/>
      <c r="T28" s="295"/>
      <c r="U28" s="348"/>
      <c r="W28" s="300">
        <f t="shared" si="0"/>
        <v>0</v>
      </c>
      <c r="AG28" s="254" t="s">
        <v>60</v>
      </c>
      <c r="AH28" s="255" t="s">
        <v>60</v>
      </c>
      <c r="AI28" s="255" t="s">
        <v>61</v>
      </c>
      <c r="AJ28" s="255" t="s">
        <v>61</v>
      </c>
      <c r="AK28" s="255" t="s">
        <v>61</v>
      </c>
      <c r="AL28" s="255" t="s">
        <v>61</v>
      </c>
      <c r="AM28" s="255" t="s">
        <v>61</v>
      </c>
      <c r="AN28" s="255" t="s">
        <v>61</v>
      </c>
      <c r="AO28" s="255" t="s">
        <v>60</v>
      </c>
      <c r="AP28" s="255" t="s">
        <v>60</v>
      </c>
      <c r="AQ28" s="255" t="s">
        <v>61</v>
      </c>
      <c r="AR28" s="255" t="s">
        <v>61</v>
      </c>
      <c r="AS28" s="255" t="s">
        <v>61</v>
      </c>
      <c r="AT28" s="255" t="s">
        <v>61</v>
      </c>
      <c r="AU28" s="255" t="s">
        <v>61</v>
      </c>
      <c r="AV28" s="255" t="s">
        <v>61</v>
      </c>
      <c r="AW28" s="255" t="s">
        <v>60</v>
      </c>
      <c r="AX28" s="255" t="s">
        <v>60</v>
      </c>
    </row>
    <row r="29" spans="2:50" s="72" customFormat="1" ht="13.5" hidden="1" thickBot="1" x14ac:dyDescent="0.25">
      <c r="B29" s="55" t="s">
        <v>235</v>
      </c>
      <c r="C29" s="352"/>
      <c r="D29" s="304">
        <f t="shared" si="1"/>
        <v>0</v>
      </c>
      <c r="E29" s="295"/>
      <c r="F29" s="343"/>
      <c r="G29" s="295"/>
      <c r="H29" s="300">
        <f t="shared" si="2"/>
        <v>0</v>
      </c>
      <c r="I29" s="88"/>
      <c r="J29" s="295"/>
      <c r="K29" s="167"/>
      <c r="L29" s="167"/>
      <c r="M29" s="167"/>
      <c r="N29" s="167"/>
      <c r="O29" s="167"/>
      <c r="P29" s="350"/>
      <c r="Q29" s="155">
        <f>IFERROR(P29/$AC$1,0)</f>
        <v>0</v>
      </c>
      <c r="R29" s="167"/>
      <c r="S29" s="335"/>
      <c r="T29" s="295"/>
      <c r="U29" s="348"/>
      <c r="W29" s="300">
        <f t="shared" si="0"/>
        <v>0</v>
      </c>
      <c r="AG29" s="254" t="s">
        <v>60</v>
      </c>
      <c r="AH29" s="255" t="s">
        <v>60</v>
      </c>
      <c r="AI29" s="255" t="s">
        <v>61</v>
      </c>
      <c r="AJ29" s="255" t="s">
        <v>61</v>
      </c>
      <c r="AK29" s="255" t="s">
        <v>61</v>
      </c>
      <c r="AL29" s="255" t="s">
        <v>61</v>
      </c>
      <c r="AM29" s="255" t="s">
        <v>61</v>
      </c>
      <c r="AN29" s="255" t="s">
        <v>61</v>
      </c>
      <c r="AO29" s="255" t="s">
        <v>60</v>
      </c>
      <c r="AP29" s="255" t="s">
        <v>60</v>
      </c>
      <c r="AQ29" s="255" t="s">
        <v>61</v>
      </c>
      <c r="AR29" s="255" t="s">
        <v>61</v>
      </c>
      <c r="AS29" s="255" t="s">
        <v>61</v>
      </c>
      <c r="AT29" s="255" t="s">
        <v>61</v>
      </c>
      <c r="AU29" s="255" t="s">
        <v>61</v>
      </c>
      <c r="AV29" s="255" t="s">
        <v>60</v>
      </c>
      <c r="AW29" s="255" t="s">
        <v>60</v>
      </c>
      <c r="AX29" s="255" t="s">
        <v>60</v>
      </c>
    </row>
    <row r="30" spans="2:50" s="72" customFormat="1" ht="13.5" hidden="1" thickBot="1" x14ac:dyDescent="0.25">
      <c r="B30" s="86" t="s">
        <v>51</v>
      </c>
      <c r="C30" s="352"/>
      <c r="D30" s="304">
        <f t="shared" si="1"/>
        <v>0</v>
      </c>
      <c r="E30" s="295"/>
      <c r="F30" s="343"/>
      <c r="G30" s="295"/>
      <c r="H30" s="300">
        <f t="shared" si="2"/>
        <v>0</v>
      </c>
      <c r="I30" s="88"/>
      <c r="J30" s="295"/>
      <c r="K30" s="167"/>
      <c r="L30" s="167"/>
      <c r="M30" s="167"/>
      <c r="N30" s="167"/>
      <c r="O30" s="167"/>
      <c r="P30" s="350"/>
      <c r="Q30" s="155">
        <f>IFERROR(P30/$AC$1,0)</f>
        <v>0</v>
      </c>
      <c r="R30" s="167"/>
      <c r="S30" s="335"/>
      <c r="T30" s="295"/>
      <c r="U30" s="348"/>
      <c r="W30" s="300">
        <f t="shared" si="0"/>
        <v>0</v>
      </c>
      <c r="AG30" s="254" t="s">
        <v>60</v>
      </c>
      <c r="AH30" s="255" t="s">
        <v>60</v>
      </c>
      <c r="AI30" s="255" t="s">
        <v>61</v>
      </c>
      <c r="AJ30" s="255" t="s">
        <v>61</v>
      </c>
      <c r="AK30" s="255" t="s">
        <v>61</v>
      </c>
      <c r="AL30" s="255" t="s">
        <v>61</v>
      </c>
      <c r="AM30" s="255" t="s">
        <v>61</v>
      </c>
      <c r="AN30" s="255" t="s">
        <v>61</v>
      </c>
      <c r="AO30" s="255" t="s">
        <v>61</v>
      </c>
      <c r="AP30" s="255" t="s">
        <v>60</v>
      </c>
      <c r="AQ30" s="255" t="s">
        <v>61</v>
      </c>
      <c r="AR30" s="255" t="s">
        <v>61</v>
      </c>
      <c r="AS30" s="255" t="s">
        <v>61</v>
      </c>
      <c r="AT30" s="255" t="s">
        <v>60</v>
      </c>
      <c r="AU30" s="255" t="s">
        <v>61</v>
      </c>
      <c r="AV30" s="255" t="s">
        <v>60</v>
      </c>
      <c r="AW30" s="255" t="s">
        <v>60</v>
      </c>
      <c r="AX30" s="255" t="s">
        <v>60</v>
      </c>
    </row>
    <row r="31" spans="2:50" s="72" customFormat="1" ht="12.75" x14ac:dyDescent="0.2">
      <c r="B31" s="244" t="s">
        <v>236</v>
      </c>
      <c r="C31" s="293"/>
      <c r="D31" s="294">
        <f t="shared" si="1"/>
        <v>0</v>
      </c>
      <c r="E31" s="295"/>
      <c r="F31" s="296"/>
      <c r="G31" s="295"/>
      <c r="H31" s="300">
        <f t="shared" si="2"/>
        <v>0</v>
      </c>
      <c r="I31" s="88"/>
      <c r="J31" s="295"/>
      <c r="K31" s="167"/>
      <c r="L31" s="167"/>
      <c r="M31" s="167"/>
      <c r="N31" s="167"/>
      <c r="O31" s="167"/>
      <c r="P31" s="167"/>
      <c r="Q31" s="167"/>
      <c r="R31" s="167"/>
      <c r="S31" s="167"/>
      <c r="T31" s="295"/>
      <c r="U31" s="298"/>
      <c r="W31" s="300">
        <f t="shared" si="0"/>
        <v>0</v>
      </c>
      <c r="AG31" s="254" t="s">
        <v>61</v>
      </c>
      <c r="AH31" s="255" t="s">
        <v>61</v>
      </c>
      <c r="AI31" s="255" t="s">
        <v>60</v>
      </c>
      <c r="AJ31" s="255" t="s">
        <v>60</v>
      </c>
      <c r="AK31" s="255" t="s">
        <v>61</v>
      </c>
      <c r="AL31" s="255" t="s">
        <v>61</v>
      </c>
      <c r="AM31" s="255" t="s">
        <v>61</v>
      </c>
      <c r="AN31" s="255" t="s">
        <v>61</v>
      </c>
      <c r="AO31" s="255" t="s">
        <v>61</v>
      </c>
      <c r="AP31" s="255" t="s">
        <v>61</v>
      </c>
      <c r="AQ31" s="255" t="s">
        <v>61</v>
      </c>
      <c r="AR31" s="255" t="s">
        <v>61</v>
      </c>
      <c r="AS31" s="255" t="s">
        <v>61</v>
      </c>
      <c r="AT31" s="255" t="s">
        <v>61</v>
      </c>
      <c r="AU31" s="255" t="s">
        <v>61</v>
      </c>
      <c r="AV31" s="255" t="s">
        <v>61</v>
      </c>
      <c r="AW31" s="255" t="s">
        <v>61</v>
      </c>
      <c r="AX31" s="255" t="s">
        <v>61</v>
      </c>
    </row>
    <row r="32" spans="2:50" s="72" customFormat="1" ht="12.75" x14ac:dyDescent="0.2">
      <c r="B32" s="56" t="s">
        <v>237</v>
      </c>
      <c r="C32" s="303"/>
      <c r="D32" s="304">
        <f t="shared" si="1"/>
        <v>0</v>
      </c>
      <c r="E32" s="295"/>
      <c r="F32" s="296"/>
      <c r="G32" s="295"/>
      <c r="H32" s="300">
        <f t="shared" ref="H32:H33" si="3">F32</f>
        <v>0</v>
      </c>
      <c r="I32" s="88"/>
      <c r="J32" s="295"/>
      <c r="K32" s="167"/>
      <c r="L32" s="167"/>
      <c r="M32" s="167"/>
      <c r="N32" s="167"/>
      <c r="O32" s="167"/>
      <c r="P32" s="349"/>
      <c r="Q32" s="154">
        <f>IFERROR(P32/$AC$1,0)</f>
        <v>0</v>
      </c>
      <c r="R32" s="167"/>
      <c r="S32" s="354"/>
      <c r="T32" s="295"/>
      <c r="U32" s="301"/>
      <c r="W32" s="300">
        <f t="shared" si="0"/>
        <v>0</v>
      </c>
      <c r="AG32" s="254" t="s">
        <v>61</v>
      </c>
      <c r="AH32" s="255" t="s">
        <v>60</v>
      </c>
      <c r="AI32" s="255" t="s">
        <v>60</v>
      </c>
      <c r="AJ32" s="255" t="s">
        <v>60</v>
      </c>
      <c r="AK32" s="255" t="s">
        <v>61</v>
      </c>
      <c r="AL32" s="255" t="s">
        <v>61</v>
      </c>
      <c r="AM32" s="255" t="s">
        <v>61</v>
      </c>
      <c r="AN32" s="255" t="s">
        <v>61</v>
      </c>
      <c r="AO32" s="255" t="s">
        <v>60</v>
      </c>
      <c r="AP32" s="255" t="s">
        <v>60</v>
      </c>
      <c r="AQ32" s="255" t="s">
        <v>60</v>
      </c>
      <c r="AR32" s="255" t="s">
        <v>61</v>
      </c>
      <c r="AS32" s="255" t="s">
        <v>61</v>
      </c>
      <c r="AT32" s="255" t="s">
        <v>61</v>
      </c>
      <c r="AU32" s="255" t="s">
        <v>60</v>
      </c>
      <c r="AV32" s="255" t="s">
        <v>60</v>
      </c>
      <c r="AW32" s="255" t="s">
        <v>60</v>
      </c>
      <c r="AX32" s="255" t="s">
        <v>60</v>
      </c>
    </row>
    <row r="33" spans="2:50" s="72" customFormat="1" ht="12.75" hidden="1" x14ac:dyDescent="0.2">
      <c r="B33" s="56" t="s">
        <v>238</v>
      </c>
      <c r="C33" s="352"/>
      <c r="D33" s="304">
        <f t="shared" si="1"/>
        <v>0</v>
      </c>
      <c r="E33" s="295"/>
      <c r="F33" s="343"/>
      <c r="G33" s="295"/>
      <c r="H33" s="300">
        <f t="shared" si="3"/>
        <v>0</v>
      </c>
      <c r="I33" s="88"/>
      <c r="J33" s="295"/>
      <c r="K33" s="167"/>
      <c r="L33" s="167"/>
      <c r="M33" s="167"/>
      <c r="N33" s="167"/>
      <c r="O33" s="167"/>
      <c r="P33" s="167"/>
      <c r="Q33" s="167"/>
      <c r="R33" s="167"/>
      <c r="S33" s="167"/>
      <c r="T33" s="295"/>
      <c r="U33" s="348"/>
      <c r="W33" s="300">
        <f t="shared" si="0"/>
        <v>0</v>
      </c>
      <c r="AG33" s="254" t="s">
        <v>61</v>
      </c>
      <c r="AH33" s="255" t="s">
        <v>61</v>
      </c>
      <c r="AI33" s="255" t="s">
        <v>61</v>
      </c>
      <c r="AJ33" s="255" t="s">
        <v>61</v>
      </c>
      <c r="AK33" s="255" t="s">
        <v>61</v>
      </c>
      <c r="AL33" s="255" t="s">
        <v>61</v>
      </c>
      <c r="AM33" s="255" t="s">
        <v>61</v>
      </c>
      <c r="AN33" s="255" t="s">
        <v>61</v>
      </c>
      <c r="AO33" s="255" t="s">
        <v>60</v>
      </c>
      <c r="AP33" s="255" t="s">
        <v>61</v>
      </c>
      <c r="AQ33" s="255" t="s">
        <v>60</v>
      </c>
      <c r="AR33" s="255" t="s">
        <v>61</v>
      </c>
      <c r="AS33" s="255" t="s">
        <v>61</v>
      </c>
      <c r="AT33" s="255" t="s">
        <v>61</v>
      </c>
      <c r="AU33" s="255" t="s">
        <v>60</v>
      </c>
      <c r="AV33" s="255" t="s">
        <v>61</v>
      </c>
      <c r="AW33" s="255" t="s">
        <v>61</v>
      </c>
      <c r="AX33" s="255" t="s">
        <v>61</v>
      </c>
    </row>
    <row r="34" spans="2:50" s="72" customFormat="1" ht="12.75" hidden="1" x14ac:dyDescent="0.2">
      <c r="B34" s="56" t="s">
        <v>239</v>
      </c>
      <c r="C34" s="352"/>
      <c r="D34" s="304">
        <f t="shared" si="1"/>
        <v>0</v>
      </c>
      <c r="E34" s="295"/>
      <c r="F34" s="343"/>
      <c r="G34" s="295"/>
      <c r="H34" s="300"/>
      <c r="I34" s="88">
        <f>F34</f>
        <v>0</v>
      </c>
      <c r="J34" s="295"/>
      <c r="K34" s="167"/>
      <c r="L34" s="167"/>
      <c r="M34" s="167"/>
      <c r="N34" s="167"/>
      <c r="O34" s="167"/>
      <c r="P34" s="167"/>
      <c r="Q34" s="167">
        <f>IFERROR(P34/$AC$1,0)</f>
        <v>0</v>
      </c>
      <c r="R34" s="167"/>
      <c r="S34" s="167"/>
      <c r="T34" s="295"/>
      <c r="U34" s="348"/>
      <c r="W34" s="300">
        <f t="shared" si="0"/>
        <v>0</v>
      </c>
      <c r="AG34" s="254" t="s">
        <v>61</v>
      </c>
      <c r="AH34" s="255" t="s">
        <v>61</v>
      </c>
      <c r="AI34" s="255" t="s">
        <v>61</v>
      </c>
      <c r="AJ34" s="255" t="s">
        <v>61</v>
      </c>
      <c r="AK34" s="255" t="s">
        <v>61</v>
      </c>
      <c r="AL34" s="255" t="s">
        <v>61</v>
      </c>
      <c r="AM34" s="255" t="s">
        <v>61</v>
      </c>
      <c r="AN34" s="255" t="s">
        <v>61</v>
      </c>
      <c r="AO34" s="255" t="s">
        <v>61</v>
      </c>
      <c r="AP34" s="255" t="s">
        <v>61</v>
      </c>
      <c r="AQ34" s="255" t="s">
        <v>61</v>
      </c>
      <c r="AR34" s="255" t="s">
        <v>61</v>
      </c>
      <c r="AS34" s="255" t="s">
        <v>61</v>
      </c>
      <c r="AT34" s="255" t="s">
        <v>61</v>
      </c>
      <c r="AU34" s="255" t="s">
        <v>61</v>
      </c>
      <c r="AV34" s="255" t="s">
        <v>61</v>
      </c>
      <c r="AW34" s="255" t="s">
        <v>61</v>
      </c>
      <c r="AX34" s="255" t="s">
        <v>61</v>
      </c>
    </row>
    <row r="35" spans="2:50" s="72" customFormat="1" ht="12.75" x14ac:dyDescent="0.2">
      <c r="B35" s="56" t="s">
        <v>240</v>
      </c>
      <c r="C35" s="303"/>
      <c r="D35" s="304">
        <f t="shared" si="1"/>
        <v>0</v>
      </c>
      <c r="E35" s="295"/>
      <c r="F35" s="296"/>
      <c r="G35" s="295"/>
      <c r="H35" s="300">
        <f>F35</f>
        <v>0</v>
      </c>
      <c r="I35" s="88"/>
      <c r="J35" s="295"/>
      <c r="K35" s="167"/>
      <c r="L35" s="167"/>
      <c r="M35" s="167"/>
      <c r="N35" s="167"/>
      <c r="O35" s="167"/>
      <c r="P35" s="167"/>
      <c r="Q35" s="167"/>
      <c r="R35" s="167"/>
      <c r="S35" s="167"/>
      <c r="T35" s="295"/>
      <c r="U35" s="301"/>
      <c r="W35" s="300">
        <f t="shared" si="0"/>
        <v>0</v>
      </c>
      <c r="AG35" s="254" t="s">
        <v>60</v>
      </c>
      <c r="AH35" s="255" t="s">
        <v>61</v>
      </c>
      <c r="AI35" s="255" t="s">
        <v>60</v>
      </c>
      <c r="AJ35" s="255" t="s">
        <v>60</v>
      </c>
      <c r="AK35" s="255" t="s">
        <v>60</v>
      </c>
      <c r="AL35" s="255" t="s">
        <v>60</v>
      </c>
      <c r="AM35" s="255" t="s">
        <v>60</v>
      </c>
      <c r="AN35" s="255" t="s">
        <v>60</v>
      </c>
      <c r="AO35" s="255" t="s">
        <v>61</v>
      </c>
      <c r="AP35" s="255" t="s">
        <v>60</v>
      </c>
      <c r="AQ35" s="255" t="s">
        <v>60</v>
      </c>
      <c r="AR35" s="255" t="s">
        <v>61</v>
      </c>
      <c r="AS35" s="255" t="s">
        <v>61</v>
      </c>
      <c r="AT35" s="255" t="s">
        <v>61</v>
      </c>
      <c r="AU35" s="255" t="s">
        <v>61</v>
      </c>
      <c r="AV35" s="255" t="s">
        <v>61</v>
      </c>
      <c r="AW35" s="255" t="s">
        <v>60</v>
      </c>
      <c r="AX35" s="255" t="s">
        <v>60</v>
      </c>
    </row>
    <row r="36" spans="2:50" s="72" customFormat="1" ht="12.75" hidden="1" x14ac:dyDescent="0.2">
      <c r="B36" s="56" t="s">
        <v>49</v>
      </c>
      <c r="C36" s="352"/>
      <c r="D36" s="304">
        <f t="shared" si="1"/>
        <v>0</v>
      </c>
      <c r="E36" s="295"/>
      <c r="F36" s="343"/>
      <c r="G36" s="295"/>
      <c r="H36" s="300">
        <f>F36</f>
        <v>0</v>
      </c>
      <c r="I36" s="88"/>
      <c r="J36" s="295"/>
      <c r="K36" s="167"/>
      <c r="L36" s="167"/>
      <c r="M36" s="167"/>
      <c r="N36" s="167"/>
      <c r="O36" s="167"/>
      <c r="P36" s="349"/>
      <c r="Q36" s="154">
        <f>IFERROR(P36/$AC$1,0)</f>
        <v>0</v>
      </c>
      <c r="R36" s="167"/>
      <c r="S36" s="354"/>
      <c r="T36" s="295"/>
      <c r="U36" s="348"/>
      <c r="W36" s="300">
        <f t="shared" si="0"/>
        <v>0</v>
      </c>
      <c r="AG36" s="254" t="s">
        <v>61</v>
      </c>
      <c r="AH36" s="255" t="s">
        <v>60</v>
      </c>
      <c r="AI36" s="255" t="s">
        <v>61</v>
      </c>
      <c r="AJ36" s="255" t="s">
        <v>61</v>
      </c>
      <c r="AK36" s="255" t="s">
        <v>61</v>
      </c>
      <c r="AL36" s="255" t="s">
        <v>61</v>
      </c>
      <c r="AM36" s="255" t="s">
        <v>61</v>
      </c>
      <c r="AN36" s="255" t="s">
        <v>61</v>
      </c>
      <c r="AO36" s="255" t="s">
        <v>61</v>
      </c>
      <c r="AP36" s="255" t="s">
        <v>61</v>
      </c>
      <c r="AQ36" s="255" t="s">
        <v>61</v>
      </c>
      <c r="AR36" s="255" t="s">
        <v>61</v>
      </c>
      <c r="AS36" s="255" t="s">
        <v>61</v>
      </c>
      <c r="AT36" s="255" t="s">
        <v>61</v>
      </c>
      <c r="AU36" s="255" t="s">
        <v>61</v>
      </c>
      <c r="AV36" s="255" t="s">
        <v>61</v>
      </c>
      <c r="AW36" s="255" t="s">
        <v>60</v>
      </c>
      <c r="AX36" s="255" t="s">
        <v>60</v>
      </c>
    </row>
    <row r="37" spans="2:50" s="72" customFormat="1" ht="12.75" hidden="1" x14ac:dyDescent="0.2">
      <c r="B37" s="56" t="s">
        <v>241</v>
      </c>
      <c r="C37" s="352"/>
      <c r="D37" s="304">
        <f t="shared" si="1"/>
        <v>0</v>
      </c>
      <c r="E37" s="295"/>
      <c r="F37" s="343"/>
      <c r="G37" s="295"/>
      <c r="H37" s="300">
        <f>F37</f>
        <v>0</v>
      </c>
      <c r="I37" s="88"/>
      <c r="J37" s="295"/>
      <c r="K37" s="167"/>
      <c r="L37" s="167"/>
      <c r="M37" s="167"/>
      <c r="N37" s="167"/>
      <c r="O37" s="167"/>
      <c r="P37" s="167"/>
      <c r="Q37" s="167"/>
      <c r="R37" s="167"/>
      <c r="S37" s="167"/>
      <c r="T37" s="295"/>
      <c r="U37" s="348"/>
      <c r="W37" s="300">
        <f>IFERROR(F37/D37,0)</f>
        <v>0</v>
      </c>
      <c r="AG37" s="254" t="s">
        <v>61</v>
      </c>
      <c r="AH37" s="255" t="s">
        <v>61</v>
      </c>
      <c r="AI37" s="255" t="s">
        <v>61</v>
      </c>
      <c r="AJ37" s="255" t="s">
        <v>61</v>
      </c>
      <c r="AK37" s="255" t="s">
        <v>61</v>
      </c>
      <c r="AL37" s="255" t="s">
        <v>61</v>
      </c>
      <c r="AM37" s="255" t="s">
        <v>60</v>
      </c>
      <c r="AN37" s="255" t="s">
        <v>60</v>
      </c>
      <c r="AO37" s="255" t="s">
        <v>61</v>
      </c>
      <c r="AP37" s="255" t="s">
        <v>61</v>
      </c>
      <c r="AQ37" s="255" t="s">
        <v>61</v>
      </c>
      <c r="AR37" s="255" t="s">
        <v>61</v>
      </c>
      <c r="AS37" s="255" t="s">
        <v>61</v>
      </c>
      <c r="AT37" s="255" t="s">
        <v>61</v>
      </c>
      <c r="AU37" s="255" t="s">
        <v>61</v>
      </c>
      <c r="AV37" s="255" t="s">
        <v>61</v>
      </c>
      <c r="AW37" s="255" t="s">
        <v>61</v>
      </c>
      <c r="AX37" s="255" t="s">
        <v>61</v>
      </c>
    </row>
    <row r="38" spans="2:50" s="72" customFormat="1" ht="12.75" hidden="1" x14ac:dyDescent="0.2">
      <c r="B38" s="56" t="s">
        <v>242</v>
      </c>
      <c r="C38" s="352"/>
      <c r="D38" s="304">
        <f t="shared" si="1"/>
        <v>0</v>
      </c>
      <c r="E38" s="295"/>
      <c r="F38" s="343"/>
      <c r="G38" s="295"/>
      <c r="H38" s="300">
        <f>F38</f>
        <v>0</v>
      </c>
      <c r="I38" s="88"/>
      <c r="J38" s="295"/>
      <c r="K38" s="167"/>
      <c r="L38" s="167"/>
      <c r="M38" s="167"/>
      <c r="N38" s="167"/>
      <c r="O38" s="167"/>
      <c r="P38" s="167"/>
      <c r="Q38" s="167"/>
      <c r="R38" s="167"/>
      <c r="S38" s="167"/>
      <c r="T38" s="295"/>
      <c r="U38" s="348"/>
      <c r="W38" s="300">
        <f t="shared" si="0"/>
        <v>0</v>
      </c>
      <c r="AG38" s="254" t="s">
        <v>61</v>
      </c>
      <c r="AH38" s="255" t="s">
        <v>61</v>
      </c>
      <c r="AI38" s="255" t="s">
        <v>61</v>
      </c>
      <c r="AJ38" s="255" t="s">
        <v>61</v>
      </c>
      <c r="AK38" s="255" t="s">
        <v>61</v>
      </c>
      <c r="AL38" s="255" t="s">
        <v>61</v>
      </c>
      <c r="AM38" s="255" t="s">
        <v>60</v>
      </c>
      <c r="AN38" s="255" t="s">
        <v>60</v>
      </c>
      <c r="AO38" s="255" t="s">
        <v>61</v>
      </c>
      <c r="AP38" s="255" t="s">
        <v>60</v>
      </c>
      <c r="AQ38" s="255" t="s">
        <v>61</v>
      </c>
      <c r="AR38" s="255" t="s">
        <v>61</v>
      </c>
      <c r="AS38" s="255" t="s">
        <v>61</v>
      </c>
      <c r="AT38" s="255" t="s">
        <v>61</v>
      </c>
      <c r="AU38" s="255" t="s">
        <v>61</v>
      </c>
      <c r="AV38" s="255" t="s">
        <v>61</v>
      </c>
      <c r="AW38" s="255" t="s">
        <v>61</v>
      </c>
      <c r="AX38" s="255" t="s">
        <v>61</v>
      </c>
    </row>
    <row r="39" spans="2:50" s="72" customFormat="1" ht="13.5" thickBot="1" x14ac:dyDescent="0.25">
      <c r="B39" s="39" t="s">
        <v>85</v>
      </c>
      <c r="C39" s="78"/>
      <c r="D39" s="159">
        <f t="shared" si="1"/>
        <v>0</v>
      </c>
      <c r="E39" s="295"/>
      <c r="F39" s="152"/>
      <c r="G39" s="295"/>
      <c r="H39" s="305">
        <f t="shared" si="2"/>
        <v>0</v>
      </c>
      <c r="I39" s="305"/>
      <c r="J39" s="295"/>
      <c r="K39" s="167"/>
      <c r="L39" s="167"/>
      <c r="M39" s="167"/>
      <c r="N39" s="167"/>
      <c r="O39" s="167"/>
      <c r="P39" s="366"/>
      <c r="Q39" s="156">
        <f>IFERROR(P39/$AC$1,0)</f>
        <v>0</v>
      </c>
      <c r="R39" s="167"/>
      <c r="S39" s="367"/>
      <c r="T39" s="295"/>
      <c r="U39" s="306"/>
      <c r="W39" s="305">
        <f t="shared" si="0"/>
        <v>0</v>
      </c>
      <c r="AG39" s="254" t="s">
        <v>60</v>
      </c>
      <c r="AH39" s="255" t="s">
        <v>60</v>
      </c>
      <c r="AI39" s="255" t="s">
        <v>60</v>
      </c>
      <c r="AJ39" s="255" t="s">
        <v>60</v>
      </c>
      <c r="AK39" s="255" t="s">
        <v>60</v>
      </c>
      <c r="AL39" s="255" t="s">
        <v>60</v>
      </c>
      <c r="AM39" s="255" t="s">
        <v>60</v>
      </c>
      <c r="AN39" s="255" t="s">
        <v>60</v>
      </c>
      <c r="AO39" s="255" t="s">
        <v>60</v>
      </c>
      <c r="AP39" s="255" t="s">
        <v>60</v>
      </c>
      <c r="AQ39" s="255" t="s">
        <v>60</v>
      </c>
      <c r="AR39" s="255" t="s">
        <v>61</v>
      </c>
      <c r="AS39" s="255" t="s">
        <v>61</v>
      </c>
      <c r="AT39" s="255" t="s">
        <v>60</v>
      </c>
      <c r="AU39" s="255" t="s">
        <v>60</v>
      </c>
      <c r="AV39" s="255" t="s">
        <v>60</v>
      </c>
      <c r="AW39" s="255" t="s">
        <v>60</v>
      </c>
      <c r="AX39" s="255" t="s">
        <v>60</v>
      </c>
    </row>
    <row r="40" spans="2:50" s="72" customFormat="1" ht="13.5" thickBot="1" x14ac:dyDescent="0.25">
      <c r="B40" s="249"/>
      <c r="C40" s="49"/>
      <c r="D40" s="49"/>
      <c r="E40" s="27"/>
      <c r="F40" s="51"/>
      <c r="G40" s="27"/>
      <c r="H40" s="51"/>
      <c r="I40" s="51"/>
      <c r="J40" s="27"/>
      <c r="K40" s="168"/>
      <c r="L40" s="168"/>
      <c r="M40" s="168"/>
      <c r="N40" s="168"/>
      <c r="O40" s="168"/>
      <c r="P40" s="168"/>
      <c r="Q40" s="168"/>
      <c r="R40" s="168"/>
      <c r="S40" s="168"/>
      <c r="T40" s="27"/>
      <c r="U40" s="27"/>
      <c r="W40" s="307"/>
      <c r="AG40" s="254" t="s">
        <v>60</v>
      </c>
      <c r="AH40" s="255" t="s">
        <v>60</v>
      </c>
      <c r="AI40" s="255" t="s">
        <v>60</v>
      </c>
      <c r="AJ40" s="255" t="s">
        <v>60</v>
      </c>
      <c r="AK40" s="255" t="s">
        <v>60</v>
      </c>
      <c r="AL40" s="255" t="s">
        <v>61</v>
      </c>
      <c r="AM40" s="255" t="s">
        <v>60</v>
      </c>
      <c r="AN40" s="255" t="s">
        <v>60</v>
      </c>
      <c r="AO40" s="255" t="s">
        <v>60</v>
      </c>
      <c r="AP40" s="255" t="s">
        <v>60</v>
      </c>
      <c r="AQ40" s="255" t="s">
        <v>60</v>
      </c>
      <c r="AR40" s="255" t="s">
        <v>60</v>
      </c>
      <c r="AS40" s="255" t="s">
        <v>61</v>
      </c>
      <c r="AT40" s="255" t="s">
        <v>61</v>
      </c>
      <c r="AU40" s="255" t="s">
        <v>60</v>
      </c>
      <c r="AV40" s="255" t="s">
        <v>61</v>
      </c>
      <c r="AW40" s="255" t="s">
        <v>60</v>
      </c>
      <c r="AX40" s="255" t="s">
        <v>60</v>
      </c>
    </row>
    <row r="41" spans="2:50" s="72" customFormat="1" ht="13.5" thickBot="1" x14ac:dyDescent="0.25">
      <c r="B41" s="214" t="s">
        <v>116</v>
      </c>
      <c r="C41" s="57">
        <f>SUM(C42:C49)</f>
        <v>0</v>
      </c>
      <c r="D41" s="188">
        <f t="shared" ref="D41:D49" si="4">IFERROR(C41/$AC$1,0)</f>
        <v>0</v>
      </c>
      <c r="E41" s="27"/>
      <c r="F41" s="44">
        <f>SUM(F42:F49)</f>
        <v>0</v>
      </c>
      <c r="G41" s="27"/>
      <c r="H41" s="44">
        <f t="shared" ref="H41:I41" si="5">SUM(H42:H49)</f>
        <v>0</v>
      </c>
      <c r="I41" s="44">
        <f t="shared" si="5"/>
        <v>0</v>
      </c>
      <c r="J41" s="27"/>
      <c r="K41" s="50">
        <f>SUM(K42:K49)</f>
        <v>0</v>
      </c>
      <c r="L41" s="50">
        <f>IFERROR(K41/$AC$1,0)</f>
        <v>0</v>
      </c>
      <c r="M41" s="168"/>
      <c r="N41" s="44">
        <f>SUM(N42:N49)</f>
        <v>0</v>
      </c>
      <c r="O41" s="168"/>
      <c r="P41" s="50">
        <f>SUM(P42:P49)</f>
        <v>0</v>
      </c>
      <c r="Q41" s="50">
        <f t="shared" ref="Q41:Q46" si="6">IFERROR(P41/$AC$1,0)</f>
        <v>0</v>
      </c>
      <c r="R41" s="168"/>
      <c r="S41" s="44">
        <f>SUM(S42:S49)</f>
        <v>0</v>
      </c>
      <c r="T41" s="27"/>
      <c r="U41" s="389" t="s">
        <v>259</v>
      </c>
      <c r="W41" s="44">
        <f t="shared" si="0"/>
        <v>0</v>
      </c>
      <c r="AG41" s="254" t="s">
        <v>60</v>
      </c>
      <c r="AH41" s="255" t="s">
        <v>60</v>
      </c>
      <c r="AI41" s="255" t="s">
        <v>60</v>
      </c>
      <c r="AJ41" s="255" t="s">
        <v>60</v>
      </c>
      <c r="AK41" s="255" t="s">
        <v>60</v>
      </c>
      <c r="AL41" s="255" t="s">
        <v>61</v>
      </c>
      <c r="AM41" s="255" t="s">
        <v>60</v>
      </c>
      <c r="AN41" s="255" t="s">
        <v>60</v>
      </c>
      <c r="AO41" s="255" t="s">
        <v>60</v>
      </c>
      <c r="AP41" s="255" t="s">
        <v>60</v>
      </c>
      <c r="AQ41" s="255" t="s">
        <v>60</v>
      </c>
      <c r="AR41" s="255" t="s">
        <v>60</v>
      </c>
      <c r="AS41" s="255" t="s">
        <v>61</v>
      </c>
      <c r="AT41" s="255" t="s">
        <v>61</v>
      </c>
      <c r="AU41" s="255" t="s">
        <v>60</v>
      </c>
      <c r="AV41" s="255" t="s">
        <v>61</v>
      </c>
      <c r="AW41" s="255" t="s">
        <v>60</v>
      </c>
      <c r="AX41" s="255" t="s">
        <v>60</v>
      </c>
    </row>
    <row r="42" spans="2:50" s="72" customFormat="1" ht="13.5" hidden="1" thickBot="1" x14ac:dyDescent="0.25">
      <c r="B42" s="86" t="s">
        <v>243</v>
      </c>
      <c r="C42" s="355"/>
      <c r="D42" s="309">
        <f t="shared" si="4"/>
        <v>0</v>
      </c>
      <c r="E42" s="295"/>
      <c r="F42" s="335"/>
      <c r="G42" s="310"/>
      <c r="H42" s="80">
        <f t="shared" ref="H42:H49" si="7">F42</f>
        <v>0</v>
      </c>
      <c r="I42" s="80"/>
      <c r="J42" s="295"/>
      <c r="K42" s="356"/>
      <c r="L42" s="158">
        <f>IFERROR(K42/$AC$1,0)</f>
        <v>0</v>
      </c>
      <c r="M42" s="167"/>
      <c r="N42" s="357"/>
      <c r="O42" s="167"/>
      <c r="P42" s="344"/>
      <c r="Q42" s="153">
        <f t="shared" si="6"/>
        <v>0</v>
      </c>
      <c r="R42" s="167"/>
      <c r="S42" s="334"/>
      <c r="T42" s="295"/>
      <c r="U42" s="346"/>
      <c r="W42" s="80">
        <f t="shared" si="0"/>
        <v>0</v>
      </c>
      <c r="AG42" s="254" t="s">
        <v>61</v>
      </c>
      <c r="AH42" s="255" t="s">
        <v>60</v>
      </c>
      <c r="AI42" s="255" t="s">
        <v>61</v>
      </c>
      <c r="AJ42" s="255" t="s">
        <v>60</v>
      </c>
      <c r="AK42" s="255" t="s">
        <v>60</v>
      </c>
      <c r="AL42" s="255" t="s">
        <v>61</v>
      </c>
      <c r="AM42" s="255" t="s">
        <v>61</v>
      </c>
      <c r="AN42" s="255" t="s">
        <v>61</v>
      </c>
      <c r="AO42" s="255" t="s">
        <v>61</v>
      </c>
      <c r="AP42" s="255" t="s">
        <v>60</v>
      </c>
      <c r="AQ42" s="255" t="s">
        <v>60</v>
      </c>
      <c r="AR42" s="255" t="s">
        <v>61</v>
      </c>
      <c r="AS42" s="255" t="s">
        <v>61</v>
      </c>
      <c r="AT42" s="255" t="s">
        <v>61</v>
      </c>
      <c r="AU42" s="255" t="s">
        <v>60</v>
      </c>
      <c r="AV42" s="255" t="s">
        <v>61</v>
      </c>
      <c r="AW42" s="255" t="s">
        <v>61</v>
      </c>
      <c r="AX42" s="255" t="s">
        <v>61</v>
      </c>
    </row>
    <row r="43" spans="2:50" s="72" customFormat="1" ht="13.5" hidden="1" thickBot="1" x14ac:dyDescent="0.25">
      <c r="B43" s="55" t="s">
        <v>244</v>
      </c>
      <c r="C43" s="350"/>
      <c r="D43" s="155">
        <f t="shared" si="4"/>
        <v>0</v>
      </c>
      <c r="E43" s="295"/>
      <c r="F43" s="335"/>
      <c r="G43" s="310"/>
      <c r="H43" s="80">
        <f t="shared" si="7"/>
        <v>0</v>
      </c>
      <c r="I43" s="80"/>
      <c r="J43" s="295"/>
      <c r="K43" s="167"/>
      <c r="L43" s="167"/>
      <c r="M43" s="167"/>
      <c r="N43" s="167"/>
      <c r="O43" s="167"/>
      <c r="P43" s="350"/>
      <c r="Q43" s="155">
        <f t="shared" si="6"/>
        <v>0</v>
      </c>
      <c r="R43" s="167"/>
      <c r="S43" s="335"/>
      <c r="T43" s="295"/>
      <c r="U43" s="358"/>
      <c r="W43" s="80">
        <f t="shared" si="0"/>
        <v>0</v>
      </c>
      <c r="AG43" s="254" t="s">
        <v>60</v>
      </c>
      <c r="AH43" s="255" t="s">
        <v>60</v>
      </c>
      <c r="AI43" s="255" t="s">
        <v>61</v>
      </c>
      <c r="AJ43" s="255" t="s">
        <v>60</v>
      </c>
      <c r="AK43" s="255" t="s">
        <v>60</v>
      </c>
      <c r="AL43" s="255" t="s">
        <v>61</v>
      </c>
      <c r="AM43" s="255" t="s">
        <v>61</v>
      </c>
      <c r="AN43" s="255" t="s">
        <v>61</v>
      </c>
      <c r="AO43" s="255" t="s">
        <v>61</v>
      </c>
      <c r="AP43" s="255" t="s">
        <v>60</v>
      </c>
      <c r="AQ43" s="255" t="s">
        <v>60</v>
      </c>
      <c r="AR43" s="255" t="s">
        <v>61</v>
      </c>
      <c r="AS43" s="255" t="s">
        <v>61</v>
      </c>
      <c r="AT43" s="255" t="s">
        <v>61</v>
      </c>
      <c r="AU43" s="255" t="s">
        <v>60</v>
      </c>
      <c r="AV43" s="255" t="s">
        <v>61</v>
      </c>
      <c r="AW43" s="255" t="s">
        <v>60</v>
      </c>
      <c r="AX43" s="255" t="s">
        <v>60</v>
      </c>
    </row>
    <row r="44" spans="2:50" s="72" customFormat="1" ht="13.5" hidden="1" thickBot="1" x14ac:dyDescent="0.25">
      <c r="B44" s="56" t="s">
        <v>245</v>
      </c>
      <c r="C44" s="352"/>
      <c r="D44" s="304">
        <f t="shared" si="4"/>
        <v>0</v>
      </c>
      <c r="E44" s="295"/>
      <c r="F44" s="359"/>
      <c r="G44" s="310"/>
      <c r="H44" s="80">
        <f t="shared" si="7"/>
        <v>0</v>
      </c>
      <c r="I44" s="88"/>
      <c r="J44" s="295"/>
      <c r="K44" s="344"/>
      <c r="L44" s="153">
        <f>IFERROR(K44/$AC$1,0)</f>
        <v>0</v>
      </c>
      <c r="M44" s="167"/>
      <c r="N44" s="334"/>
      <c r="O44" s="167"/>
      <c r="P44" s="350"/>
      <c r="Q44" s="155">
        <f t="shared" si="6"/>
        <v>0</v>
      </c>
      <c r="R44" s="167"/>
      <c r="S44" s="335"/>
      <c r="T44" s="295"/>
      <c r="U44" s="358"/>
      <c r="W44" s="80">
        <f t="shared" si="0"/>
        <v>0</v>
      </c>
      <c r="AG44" s="254" t="s">
        <v>60</v>
      </c>
      <c r="AH44" s="255" t="s">
        <v>60</v>
      </c>
      <c r="AI44" s="255" t="s">
        <v>61</v>
      </c>
      <c r="AJ44" s="255" t="s">
        <v>60</v>
      </c>
      <c r="AK44" s="255" t="s">
        <v>61</v>
      </c>
      <c r="AL44" s="255" t="s">
        <v>61</v>
      </c>
      <c r="AM44" s="255" t="s">
        <v>61</v>
      </c>
      <c r="AN44" s="255" t="s">
        <v>61</v>
      </c>
      <c r="AO44" s="255" t="s">
        <v>61</v>
      </c>
      <c r="AP44" s="255" t="s">
        <v>61</v>
      </c>
      <c r="AQ44" s="255" t="s">
        <v>61</v>
      </c>
      <c r="AR44" s="255" t="s">
        <v>61</v>
      </c>
      <c r="AS44" s="255" t="s">
        <v>61</v>
      </c>
      <c r="AT44" s="255" t="s">
        <v>61</v>
      </c>
      <c r="AU44" s="255" t="s">
        <v>60</v>
      </c>
      <c r="AV44" s="255" t="s">
        <v>61</v>
      </c>
      <c r="AW44" s="255" t="s">
        <v>60</v>
      </c>
      <c r="AX44" s="255" t="s">
        <v>60</v>
      </c>
    </row>
    <row r="45" spans="2:50" s="72" customFormat="1" ht="13.5" hidden="1" thickBot="1" x14ac:dyDescent="0.25">
      <c r="B45" s="56" t="s">
        <v>246</v>
      </c>
      <c r="C45" s="352"/>
      <c r="D45" s="304">
        <f t="shared" si="4"/>
        <v>0</v>
      </c>
      <c r="E45" s="295"/>
      <c r="F45" s="359"/>
      <c r="G45" s="310"/>
      <c r="H45" s="80">
        <f>F45</f>
        <v>0</v>
      </c>
      <c r="I45" s="88"/>
      <c r="J45" s="295"/>
      <c r="K45" s="350"/>
      <c r="L45" s="155">
        <f>IFERROR(K45/$AC$1,0)</f>
        <v>0</v>
      </c>
      <c r="M45" s="167"/>
      <c r="N45" s="335"/>
      <c r="O45" s="167"/>
      <c r="P45" s="350"/>
      <c r="Q45" s="155">
        <f t="shared" si="6"/>
        <v>0</v>
      </c>
      <c r="R45" s="167"/>
      <c r="S45" s="335"/>
      <c r="T45" s="295"/>
      <c r="U45" s="358"/>
      <c r="W45" s="80">
        <f t="shared" si="0"/>
        <v>0</v>
      </c>
      <c r="AG45" s="254" t="s">
        <v>60</v>
      </c>
      <c r="AH45" s="255" t="s">
        <v>60</v>
      </c>
      <c r="AI45" s="255" t="s">
        <v>61</v>
      </c>
      <c r="AJ45" s="255" t="s">
        <v>60</v>
      </c>
      <c r="AK45" s="255" t="s">
        <v>61</v>
      </c>
      <c r="AL45" s="255" t="s">
        <v>61</v>
      </c>
      <c r="AM45" s="255" t="s">
        <v>61</v>
      </c>
      <c r="AN45" s="255" t="s">
        <v>61</v>
      </c>
      <c r="AO45" s="255" t="s">
        <v>60</v>
      </c>
      <c r="AP45" s="255" t="s">
        <v>61</v>
      </c>
      <c r="AQ45" s="255" t="s">
        <v>61</v>
      </c>
      <c r="AR45" s="255" t="s">
        <v>61</v>
      </c>
      <c r="AS45" s="255" t="s">
        <v>61</v>
      </c>
      <c r="AT45" s="255" t="s">
        <v>61</v>
      </c>
      <c r="AU45" s="255" t="s">
        <v>60</v>
      </c>
      <c r="AV45" s="255" t="s">
        <v>61</v>
      </c>
      <c r="AW45" s="255" t="s">
        <v>60</v>
      </c>
      <c r="AX45" s="255" t="s">
        <v>60</v>
      </c>
    </row>
    <row r="46" spans="2:50" s="72" customFormat="1" ht="13.5" hidden="1" thickBot="1" x14ac:dyDescent="0.25">
      <c r="B46" s="56" t="s">
        <v>247</v>
      </c>
      <c r="C46" s="352"/>
      <c r="D46" s="304">
        <f t="shared" si="4"/>
        <v>0</v>
      </c>
      <c r="E46" s="295"/>
      <c r="F46" s="359"/>
      <c r="G46" s="310"/>
      <c r="H46" s="80">
        <f>F46</f>
        <v>0</v>
      </c>
      <c r="I46" s="88"/>
      <c r="J46" s="295"/>
      <c r="K46" s="350"/>
      <c r="L46" s="155">
        <f>IFERROR(K46/$AC$1,0)</f>
        <v>0</v>
      </c>
      <c r="M46" s="167"/>
      <c r="N46" s="335"/>
      <c r="O46" s="167"/>
      <c r="P46" s="350"/>
      <c r="Q46" s="155">
        <f t="shared" si="6"/>
        <v>0</v>
      </c>
      <c r="R46" s="167"/>
      <c r="S46" s="335"/>
      <c r="T46" s="295"/>
      <c r="U46" s="358"/>
      <c r="W46" s="80">
        <f t="shared" si="0"/>
        <v>0</v>
      </c>
      <c r="AG46" s="254" t="s">
        <v>61</v>
      </c>
      <c r="AH46" s="255" t="s">
        <v>60</v>
      </c>
      <c r="AI46" s="255" t="s">
        <v>61</v>
      </c>
      <c r="AJ46" s="255" t="s">
        <v>60</v>
      </c>
      <c r="AK46" s="255" t="s">
        <v>61</v>
      </c>
      <c r="AL46" s="255" t="s">
        <v>61</v>
      </c>
      <c r="AM46" s="255" t="s">
        <v>61</v>
      </c>
      <c r="AN46" s="255" t="s">
        <v>61</v>
      </c>
      <c r="AO46" s="255" t="s">
        <v>61</v>
      </c>
      <c r="AP46" s="255" t="s">
        <v>61</v>
      </c>
      <c r="AQ46" s="255" t="s">
        <v>61</v>
      </c>
      <c r="AR46" s="255" t="s">
        <v>61</v>
      </c>
      <c r="AS46" s="255" t="s">
        <v>61</v>
      </c>
      <c r="AT46" s="255" t="s">
        <v>61</v>
      </c>
      <c r="AU46" s="255" t="s">
        <v>61</v>
      </c>
      <c r="AV46" s="255" t="s">
        <v>61</v>
      </c>
      <c r="AW46" s="255" t="s">
        <v>61</v>
      </c>
      <c r="AX46" s="255" t="s">
        <v>61</v>
      </c>
    </row>
    <row r="47" spans="2:50" s="72" customFormat="1" ht="13.5" hidden="1" thickBot="1" x14ac:dyDescent="0.25">
      <c r="B47" s="56" t="s">
        <v>248</v>
      </c>
      <c r="C47" s="352"/>
      <c r="D47" s="304">
        <f t="shared" si="4"/>
        <v>0</v>
      </c>
      <c r="E47" s="295"/>
      <c r="F47" s="359"/>
      <c r="G47" s="310"/>
      <c r="H47" s="80">
        <f t="shared" si="7"/>
        <v>0</v>
      </c>
      <c r="I47" s="88"/>
      <c r="J47" s="295"/>
      <c r="K47" s="167"/>
      <c r="L47" s="167"/>
      <c r="M47" s="167"/>
      <c r="N47" s="167"/>
      <c r="O47" s="167"/>
      <c r="P47" s="167"/>
      <c r="Q47" s="167"/>
      <c r="R47" s="167"/>
      <c r="S47" s="167"/>
      <c r="T47" s="295"/>
      <c r="U47" s="348"/>
      <c r="W47" s="80">
        <f t="shared" si="0"/>
        <v>0</v>
      </c>
      <c r="AG47" s="254" t="s">
        <v>61</v>
      </c>
      <c r="AH47" s="255" t="s">
        <v>61</v>
      </c>
      <c r="AI47" s="255" t="s">
        <v>61</v>
      </c>
      <c r="AJ47" s="255" t="s">
        <v>60</v>
      </c>
      <c r="AK47" s="255" t="s">
        <v>61</v>
      </c>
      <c r="AL47" s="255" t="s">
        <v>61</v>
      </c>
      <c r="AM47" s="255" t="s">
        <v>61</v>
      </c>
      <c r="AN47" s="255" t="s">
        <v>61</v>
      </c>
      <c r="AO47" s="255" t="s">
        <v>61</v>
      </c>
      <c r="AP47" s="255" t="s">
        <v>61</v>
      </c>
      <c r="AQ47" s="255" t="s">
        <v>61</v>
      </c>
      <c r="AR47" s="255" t="s">
        <v>61</v>
      </c>
      <c r="AS47" s="255" t="s">
        <v>61</v>
      </c>
      <c r="AT47" s="255" t="s">
        <v>61</v>
      </c>
      <c r="AU47" s="255" t="s">
        <v>61</v>
      </c>
      <c r="AV47" s="255" t="s">
        <v>61</v>
      </c>
      <c r="AW47" s="255" t="s">
        <v>61</v>
      </c>
      <c r="AX47" s="255" t="s">
        <v>61</v>
      </c>
    </row>
    <row r="48" spans="2:50" s="72" customFormat="1" ht="13.5" hidden="1" thickBot="1" x14ac:dyDescent="0.25">
      <c r="B48" s="56" t="s">
        <v>249</v>
      </c>
      <c r="C48" s="352"/>
      <c r="D48" s="304">
        <f t="shared" si="4"/>
        <v>0</v>
      </c>
      <c r="E48" s="295"/>
      <c r="F48" s="359"/>
      <c r="G48" s="310"/>
      <c r="H48" s="80">
        <f>F48</f>
        <v>0</v>
      </c>
      <c r="I48" s="88"/>
      <c r="J48" s="295"/>
      <c r="K48" s="167"/>
      <c r="L48" s="167"/>
      <c r="M48" s="167"/>
      <c r="N48" s="167"/>
      <c r="O48" s="167"/>
      <c r="P48" s="167"/>
      <c r="Q48" s="167"/>
      <c r="R48" s="167"/>
      <c r="S48" s="167"/>
      <c r="T48" s="295"/>
      <c r="U48" s="358"/>
      <c r="W48" s="80">
        <f t="shared" si="0"/>
        <v>0</v>
      </c>
      <c r="AG48" s="254" t="s">
        <v>61</v>
      </c>
      <c r="AH48" s="255" t="s">
        <v>61</v>
      </c>
      <c r="AI48" s="255" t="s">
        <v>61</v>
      </c>
      <c r="AJ48" s="255" t="s">
        <v>60</v>
      </c>
      <c r="AK48" s="255" t="s">
        <v>61</v>
      </c>
      <c r="AL48" s="255" t="s">
        <v>61</v>
      </c>
      <c r="AM48" s="255" t="s">
        <v>61</v>
      </c>
      <c r="AN48" s="255" t="s">
        <v>61</v>
      </c>
      <c r="AO48" s="255" t="s">
        <v>61</v>
      </c>
      <c r="AP48" s="255" t="s">
        <v>61</v>
      </c>
      <c r="AQ48" s="255" t="s">
        <v>61</v>
      </c>
      <c r="AR48" s="255" t="s">
        <v>61</v>
      </c>
      <c r="AS48" s="255" t="s">
        <v>61</v>
      </c>
      <c r="AT48" s="255" t="s">
        <v>61</v>
      </c>
      <c r="AU48" s="255" t="s">
        <v>60</v>
      </c>
      <c r="AV48" s="255" t="s">
        <v>61</v>
      </c>
      <c r="AW48" s="255" t="s">
        <v>60</v>
      </c>
      <c r="AX48" s="255" t="s">
        <v>60</v>
      </c>
    </row>
    <row r="49" spans="2:50" s="72" customFormat="1" ht="13.5" thickBot="1" x14ac:dyDescent="0.25">
      <c r="B49" s="247" t="s">
        <v>85</v>
      </c>
      <c r="C49" s="313"/>
      <c r="D49" s="314">
        <f t="shared" si="4"/>
        <v>0</v>
      </c>
      <c r="E49" s="295"/>
      <c r="F49" s="152"/>
      <c r="G49" s="310"/>
      <c r="H49" s="305">
        <f t="shared" si="7"/>
        <v>0</v>
      </c>
      <c r="I49" s="305"/>
      <c r="J49" s="295"/>
      <c r="K49" s="362"/>
      <c r="L49" s="159">
        <f>IFERROR(K49/$AC$1,0)</f>
        <v>0</v>
      </c>
      <c r="M49" s="167"/>
      <c r="N49" s="341"/>
      <c r="O49" s="167"/>
      <c r="P49" s="366"/>
      <c r="Q49" s="156">
        <f>IFERROR(P49/$AC$1,0)</f>
        <v>0</v>
      </c>
      <c r="R49" s="167"/>
      <c r="S49" s="367"/>
      <c r="T49" s="295"/>
      <c r="U49" s="315"/>
      <c r="W49" s="305">
        <f t="shared" si="0"/>
        <v>0</v>
      </c>
      <c r="AG49" s="254" t="s">
        <v>60</v>
      </c>
      <c r="AH49" s="255" t="s">
        <v>60</v>
      </c>
      <c r="AI49" s="255" t="s">
        <v>60</v>
      </c>
      <c r="AJ49" s="255" t="s">
        <v>60</v>
      </c>
      <c r="AK49" s="255" t="s">
        <v>60</v>
      </c>
      <c r="AL49" s="255" t="s">
        <v>61</v>
      </c>
      <c r="AM49" s="255" t="s">
        <v>60</v>
      </c>
      <c r="AN49" s="255" t="s">
        <v>60</v>
      </c>
      <c r="AO49" s="255" t="s">
        <v>60</v>
      </c>
      <c r="AP49" s="255" t="s">
        <v>60</v>
      </c>
      <c r="AQ49" s="255" t="s">
        <v>60</v>
      </c>
      <c r="AR49" s="255" t="s">
        <v>60</v>
      </c>
      <c r="AS49" s="255" t="s">
        <v>61</v>
      </c>
      <c r="AT49" s="255" t="s">
        <v>61</v>
      </c>
      <c r="AU49" s="255" t="s">
        <v>60</v>
      </c>
      <c r="AV49" s="255" t="s">
        <v>61</v>
      </c>
      <c r="AW49" s="255" t="s">
        <v>60</v>
      </c>
      <c r="AX49" s="255" t="s">
        <v>60</v>
      </c>
    </row>
    <row r="50" spans="2:50" s="72" customFormat="1" ht="13.5" thickBot="1" x14ac:dyDescent="0.25">
      <c r="B50" s="316"/>
      <c r="C50" s="189"/>
      <c r="D50" s="49"/>
      <c r="E50" s="27"/>
      <c r="F50" s="51"/>
      <c r="G50" s="27"/>
      <c r="H50" s="51"/>
      <c r="I50" s="51"/>
      <c r="J50" s="27"/>
      <c r="K50" s="168"/>
      <c r="L50" s="168"/>
      <c r="M50" s="168"/>
      <c r="N50" s="168"/>
      <c r="O50" s="168"/>
      <c r="P50" s="168"/>
      <c r="Q50" s="168"/>
      <c r="R50" s="168"/>
      <c r="S50" s="168"/>
      <c r="T50" s="27"/>
      <c r="U50" s="317"/>
      <c r="W50" s="307"/>
      <c r="AG50" s="254" t="s">
        <v>60</v>
      </c>
      <c r="AH50" s="255" t="s">
        <v>60</v>
      </c>
      <c r="AI50" s="255" t="s">
        <v>60</v>
      </c>
      <c r="AJ50" s="255" t="s">
        <v>60</v>
      </c>
      <c r="AK50" s="255" t="s">
        <v>60</v>
      </c>
      <c r="AL50" s="255" t="s">
        <v>60</v>
      </c>
      <c r="AM50" s="255" t="s">
        <v>60</v>
      </c>
      <c r="AN50" s="255" t="s">
        <v>60</v>
      </c>
      <c r="AO50" s="255" t="s">
        <v>60</v>
      </c>
      <c r="AP50" s="255" t="s">
        <v>60</v>
      </c>
      <c r="AQ50" s="255" t="s">
        <v>60</v>
      </c>
      <c r="AR50" s="255" t="s">
        <v>60</v>
      </c>
      <c r="AS50" s="255" t="s">
        <v>61</v>
      </c>
      <c r="AT50" s="255" t="s">
        <v>60</v>
      </c>
      <c r="AU50" s="255" t="s">
        <v>60</v>
      </c>
      <c r="AV50" s="255" t="s">
        <v>60</v>
      </c>
      <c r="AW50" s="255" t="s">
        <v>60</v>
      </c>
      <c r="AX50" s="255" t="s">
        <v>60</v>
      </c>
    </row>
    <row r="51" spans="2:50" s="72" customFormat="1" ht="13.5" thickBot="1" x14ac:dyDescent="0.25">
      <c r="B51" s="19" t="s">
        <v>34</v>
      </c>
      <c r="C51" s="50">
        <f>SUM(C52:C61)</f>
        <v>0</v>
      </c>
      <c r="D51" s="50">
        <f t="shared" ref="D51:D61" si="8">IFERROR(C51/$AC$1,0)</f>
        <v>0</v>
      </c>
      <c r="E51" s="27"/>
      <c r="F51" s="44">
        <f>SUM(F52:F61)</f>
        <v>0</v>
      </c>
      <c r="G51" s="27"/>
      <c r="H51" s="44">
        <f t="shared" ref="H51:I51" si="9">SUM(H52:H61)</f>
        <v>0</v>
      </c>
      <c r="I51" s="44">
        <f t="shared" si="9"/>
        <v>0</v>
      </c>
      <c r="J51" s="27"/>
      <c r="K51" s="168"/>
      <c r="L51" s="168"/>
      <c r="M51" s="168"/>
      <c r="N51" s="168"/>
      <c r="O51" s="168"/>
      <c r="P51" s="168"/>
      <c r="Q51" s="168"/>
      <c r="R51" s="168"/>
      <c r="S51" s="168"/>
      <c r="T51" s="27"/>
      <c r="U51" s="389" t="s">
        <v>259</v>
      </c>
      <c r="W51" s="44">
        <f t="shared" ref="W51:W136" si="10">IFERROR(F51/D51,0)</f>
        <v>0</v>
      </c>
      <c r="AG51" s="254" t="s">
        <v>60</v>
      </c>
      <c r="AH51" s="255" t="s">
        <v>60</v>
      </c>
      <c r="AI51" s="255" t="s">
        <v>60</v>
      </c>
      <c r="AJ51" s="255" t="s">
        <v>60</v>
      </c>
      <c r="AK51" s="255" t="s">
        <v>60</v>
      </c>
      <c r="AL51" s="255" t="s">
        <v>60</v>
      </c>
      <c r="AM51" s="255" t="s">
        <v>60</v>
      </c>
      <c r="AN51" s="255" t="s">
        <v>60</v>
      </c>
      <c r="AO51" s="255" t="s">
        <v>60</v>
      </c>
      <c r="AP51" s="255" t="s">
        <v>60</v>
      </c>
      <c r="AQ51" s="255" t="s">
        <v>60</v>
      </c>
      <c r="AR51" s="255" t="s">
        <v>60</v>
      </c>
      <c r="AS51" s="255" t="s">
        <v>60</v>
      </c>
      <c r="AT51" s="255" t="s">
        <v>60</v>
      </c>
      <c r="AU51" s="255" t="s">
        <v>60</v>
      </c>
      <c r="AV51" s="255" t="s">
        <v>60</v>
      </c>
      <c r="AW51" s="255" t="s">
        <v>60</v>
      </c>
      <c r="AX51" s="255" t="s">
        <v>60</v>
      </c>
    </row>
    <row r="52" spans="2:50" s="72" customFormat="1" ht="12.75" x14ac:dyDescent="0.2">
      <c r="B52" s="244" t="s">
        <v>62</v>
      </c>
      <c r="C52" s="293"/>
      <c r="D52" s="294">
        <f t="shared" si="8"/>
        <v>0</v>
      </c>
      <c r="E52" s="295"/>
      <c r="F52" s="150"/>
      <c r="G52" s="310"/>
      <c r="H52" s="297"/>
      <c r="I52" s="297">
        <f t="shared" ref="I52:I61" si="11">F52</f>
        <v>0</v>
      </c>
      <c r="J52" s="295"/>
      <c r="K52" s="167"/>
      <c r="L52" s="167"/>
      <c r="M52" s="167"/>
      <c r="N52" s="167"/>
      <c r="O52" s="167"/>
      <c r="P52" s="167"/>
      <c r="Q52" s="167"/>
      <c r="R52" s="167"/>
      <c r="S52" s="167"/>
      <c r="T52" s="295"/>
      <c r="U52" s="298"/>
      <c r="W52" s="297">
        <f t="shared" si="10"/>
        <v>0</v>
      </c>
      <c r="AG52" s="254" t="s">
        <v>60</v>
      </c>
      <c r="AH52" s="255" t="s">
        <v>60</v>
      </c>
      <c r="AI52" s="255" t="s">
        <v>60</v>
      </c>
      <c r="AJ52" s="255" t="s">
        <v>60</v>
      </c>
      <c r="AK52" s="255" t="s">
        <v>60</v>
      </c>
      <c r="AL52" s="255" t="s">
        <v>60</v>
      </c>
      <c r="AM52" s="255" t="s">
        <v>60</v>
      </c>
      <c r="AN52" s="255" t="s">
        <v>60</v>
      </c>
      <c r="AO52" s="255" t="s">
        <v>60</v>
      </c>
      <c r="AP52" s="255" t="s">
        <v>60</v>
      </c>
      <c r="AQ52" s="255" t="s">
        <v>60</v>
      </c>
      <c r="AR52" s="255" t="s">
        <v>60</v>
      </c>
      <c r="AS52" s="255" t="s">
        <v>60</v>
      </c>
      <c r="AT52" s="255" t="s">
        <v>60</v>
      </c>
      <c r="AU52" s="255" t="s">
        <v>60</v>
      </c>
      <c r="AV52" s="255" t="s">
        <v>60</v>
      </c>
      <c r="AW52" s="255" t="s">
        <v>60</v>
      </c>
      <c r="AX52" s="255" t="s">
        <v>60</v>
      </c>
    </row>
    <row r="53" spans="2:50" s="72" customFormat="1" ht="12.75" x14ac:dyDescent="0.2">
      <c r="B53" s="55" t="s">
        <v>84</v>
      </c>
      <c r="C53" s="303"/>
      <c r="D53" s="155">
        <f t="shared" si="8"/>
        <v>0</v>
      </c>
      <c r="E53" s="295"/>
      <c r="F53" s="296"/>
      <c r="G53" s="310"/>
      <c r="H53" s="80"/>
      <c r="I53" s="80">
        <f t="shared" si="11"/>
        <v>0</v>
      </c>
      <c r="J53" s="295"/>
      <c r="K53" s="167"/>
      <c r="L53" s="167"/>
      <c r="M53" s="167"/>
      <c r="N53" s="167"/>
      <c r="O53" s="167"/>
      <c r="P53" s="167"/>
      <c r="Q53" s="167"/>
      <c r="R53" s="167"/>
      <c r="S53" s="167"/>
      <c r="T53" s="295"/>
      <c r="U53" s="311"/>
      <c r="W53" s="80">
        <f t="shared" si="10"/>
        <v>0</v>
      </c>
      <c r="AG53" s="254" t="s">
        <v>60</v>
      </c>
      <c r="AH53" s="255" t="s">
        <v>60</v>
      </c>
      <c r="AI53" s="255" t="s">
        <v>60</v>
      </c>
      <c r="AJ53" s="255" t="s">
        <v>60</v>
      </c>
      <c r="AK53" s="255" t="s">
        <v>60</v>
      </c>
      <c r="AL53" s="255" t="s">
        <v>60</v>
      </c>
      <c r="AM53" s="255" t="s">
        <v>60</v>
      </c>
      <c r="AN53" s="255" t="s">
        <v>60</v>
      </c>
      <c r="AO53" s="255" t="s">
        <v>60</v>
      </c>
      <c r="AP53" s="255" t="s">
        <v>60</v>
      </c>
      <c r="AQ53" s="255" t="s">
        <v>60</v>
      </c>
      <c r="AR53" s="255" t="s">
        <v>61</v>
      </c>
      <c r="AS53" s="255" t="s">
        <v>60</v>
      </c>
      <c r="AT53" s="255" t="s">
        <v>60</v>
      </c>
      <c r="AU53" s="255" t="s">
        <v>60</v>
      </c>
      <c r="AV53" s="255" t="s">
        <v>60</v>
      </c>
      <c r="AW53" s="255" t="s">
        <v>60</v>
      </c>
      <c r="AX53" s="255" t="s">
        <v>60</v>
      </c>
    </row>
    <row r="54" spans="2:50" s="72" customFormat="1" ht="12.75" hidden="1" x14ac:dyDescent="0.2">
      <c r="B54" s="55" t="s">
        <v>65</v>
      </c>
      <c r="C54" s="350"/>
      <c r="D54" s="155">
        <f t="shared" si="8"/>
        <v>0</v>
      </c>
      <c r="E54" s="295"/>
      <c r="F54" s="335"/>
      <c r="G54" s="310"/>
      <c r="H54" s="80"/>
      <c r="I54" s="80">
        <f t="shared" si="11"/>
        <v>0</v>
      </c>
      <c r="J54" s="295"/>
      <c r="K54" s="167"/>
      <c r="L54" s="167"/>
      <c r="M54" s="167"/>
      <c r="N54" s="167"/>
      <c r="O54" s="167"/>
      <c r="P54" s="167"/>
      <c r="Q54" s="167"/>
      <c r="R54" s="167"/>
      <c r="S54" s="167"/>
      <c r="T54" s="295"/>
      <c r="U54" s="358"/>
      <c r="W54" s="80">
        <f t="shared" si="10"/>
        <v>0</v>
      </c>
      <c r="AG54" s="254" t="s">
        <v>61</v>
      </c>
      <c r="AH54" s="255" t="s">
        <v>60</v>
      </c>
      <c r="AI54" s="255" t="s">
        <v>61</v>
      </c>
      <c r="AJ54" s="255" t="s">
        <v>60</v>
      </c>
      <c r="AK54" s="255" t="s">
        <v>60</v>
      </c>
      <c r="AL54" s="255" t="s">
        <v>61</v>
      </c>
      <c r="AM54" s="255" t="s">
        <v>61</v>
      </c>
      <c r="AN54" s="255" t="s">
        <v>61</v>
      </c>
      <c r="AO54" s="255" t="s">
        <v>61</v>
      </c>
      <c r="AP54" s="255" t="s">
        <v>60</v>
      </c>
      <c r="AQ54" s="255" t="s">
        <v>61</v>
      </c>
      <c r="AR54" s="255" t="s">
        <v>61</v>
      </c>
      <c r="AS54" s="255" t="s">
        <v>61</v>
      </c>
      <c r="AT54" s="255" t="s">
        <v>60</v>
      </c>
      <c r="AU54" s="255" t="s">
        <v>60</v>
      </c>
      <c r="AV54" s="255" t="s">
        <v>61</v>
      </c>
      <c r="AW54" s="255" t="s">
        <v>61</v>
      </c>
      <c r="AX54" s="255" t="s">
        <v>61</v>
      </c>
    </row>
    <row r="55" spans="2:50" s="72" customFormat="1" ht="12.75" hidden="1" x14ac:dyDescent="0.2">
      <c r="B55" s="55" t="s">
        <v>47</v>
      </c>
      <c r="C55" s="350"/>
      <c r="D55" s="155">
        <f t="shared" si="8"/>
        <v>0</v>
      </c>
      <c r="E55" s="295"/>
      <c r="F55" s="335"/>
      <c r="G55" s="310"/>
      <c r="H55" s="80"/>
      <c r="I55" s="80">
        <f t="shared" ref="I55:I56" si="12">F55</f>
        <v>0</v>
      </c>
      <c r="J55" s="295"/>
      <c r="K55" s="167"/>
      <c r="L55" s="167"/>
      <c r="M55" s="167"/>
      <c r="N55" s="167"/>
      <c r="O55" s="167"/>
      <c r="P55" s="167"/>
      <c r="Q55" s="167"/>
      <c r="R55" s="167"/>
      <c r="S55" s="167"/>
      <c r="T55" s="295"/>
      <c r="U55" s="358"/>
      <c r="W55" s="80">
        <f t="shared" si="10"/>
        <v>0</v>
      </c>
      <c r="AG55" s="254" t="s">
        <v>61</v>
      </c>
      <c r="AH55" s="255" t="s">
        <v>60</v>
      </c>
      <c r="AI55" s="255" t="s">
        <v>61</v>
      </c>
      <c r="AJ55" s="255" t="s">
        <v>61</v>
      </c>
      <c r="AK55" s="255" t="s">
        <v>61</v>
      </c>
      <c r="AL55" s="255" t="s">
        <v>61</v>
      </c>
      <c r="AM55" s="255" t="s">
        <v>61</v>
      </c>
      <c r="AN55" s="255" t="s">
        <v>61</v>
      </c>
      <c r="AO55" s="255" t="s">
        <v>61</v>
      </c>
      <c r="AP55" s="255" t="s">
        <v>60</v>
      </c>
      <c r="AQ55" s="255" t="s">
        <v>61</v>
      </c>
      <c r="AR55" s="255" t="s">
        <v>61</v>
      </c>
      <c r="AS55" s="255" t="s">
        <v>61</v>
      </c>
      <c r="AT55" s="255" t="s">
        <v>60</v>
      </c>
      <c r="AU55" s="255" t="s">
        <v>60</v>
      </c>
      <c r="AV55" s="255" t="s">
        <v>61</v>
      </c>
      <c r="AW55" s="255" t="s">
        <v>61</v>
      </c>
      <c r="AX55" s="255" t="s">
        <v>61</v>
      </c>
    </row>
    <row r="56" spans="2:50" s="72" customFormat="1" ht="12.75" hidden="1" x14ac:dyDescent="0.2">
      <c r="B56" s="55" t="s">
        <v>52</v>
      </c>
      <c r="C56" s="350"/>
      <c r="D56" s="155">
        <f t="shared" si="8"/>
        <v>0</v>
      </c>
      <c r="E56" s="295"/>
      <c r="F56" s="335"/>
      <c r="G56" s="310"/>
      <c r="H56" s="80"/>
      <c r="I56" s="80">
        <f t="shared" si="12"/>
        <v>0</v>
      </c>
      <c r="J56" s="295"/>
      <c r="K56" s="167"/>
      <c r="L56" s="167"/>
      <c r="M56" s="167"/>
      <c r="N56" s="167"/>
      <c r="O56" s="167"/>
      <c r="P56" s="167"/>
      <c r="Q56" s="167"/>
      <c r="R56" s="167"/>
      <c r="S56" s="167"/>
      <c r="T56" s="295"/>
      <c r="U56" s="358"/>
      <c r="W56" s="80">
        <f t="shared" si="10"/>
        <v>0</v>
      </c>
      <c r="AG56" s="254" t="s">
        <v>61</v>
      </c>
      <c r="AH56" s="255" t="s">
        <v>60</v>
      </c>
      <c r="AI56" s="255" t="s">
        <v>61</v>
      </c>
      <c r="AJ56" s="255" t="s">
        <v>61</v>
      </c>
      <c r="AK56" s="255" t="s">
        <v>61</v>
      </c>
      <c r="AL56" s="255" t="s">
        <v>61</v>
      </c>
      <c r="AM56" s="255" t="s">
        <v>61</v>
      </c>
      <c r="AN56" s="255" t="s">
        <v>61</v>
      </c>
      <c r="AO56" s="255" t="s">
        <v>61</v>
      </c>
      <c r="AP56" s="255" t="s">
        <v>60</v>
      </c>
      <c r="AQ56" s="255" t="s">
        <v>61</v>
      </c>
      <c r="AR56" s="255" t="s">
        <v>61</v>
      </c>
      <c r="AS56" s="255" t="s">
        <v>61</v>
      </c>
      <c r="AT56" s="255" t="s">
        <v>60</v>
      </c>
      <c r="AU56" s="255" t="s">
        <v>60</v>
      </c>
      <c r="AV56" s="255" t="s">
        <v>61</v>
      </c>
      <c r="AW56" s="255" t="s">
        <v>60</v>
      </c>
      <c r="AX56" s="255" t="s">
        <v>60</v>
      </c>
    </row>
    <row r="57" spans="2:50" s="72" customFormat="1" ht="12.75" x14ac:dyDescent="0.2">
      <c r="B57" s="55" t="s">
        <v>63</v>
      </c>
      <c r="C57" s="77"/>
      <c r="D57" s="155">
        <f t="shared" si="8"/>
        <v>0</v>
      </c>
      <c r="E57" s="295"/>
      <c r="F57" s="151"/>
      <c r="G57" s="310"/>
      <c r="H57" s="80"/>
      <c r="I57" s="80">
        <f t="shared" si="11"/>
        <v>0</v>
      </c>
      <c r="J57" s="295"/>
      <c r="K57" s="167"/>
      <c r="L57" s="167"/>
      <c r="M57" s="167"/>
      <c r="N57" s="167"/>
      <c r="O57" s="167"/>
      <c r="P57" s="167"/>
      <c r="Q57" s="167"/>
      <c r="R57" s="167"/>
      <c r="S57" s="167"/>
      <c r="T57" s="295"/>
      <c r="U57" s="311"/>
      <c r="W57" s="80">
        <f t="shared" si="10"/>
        <v>0</v>
      </c>
      <c r="AG57" s="254" t="s">
        <v>60</v>
      </c>
      <c r="AH57" s="255" t="s">
        <v>61</v>
      </c>
      <c r="AI57" s="255" t="s">
        <v>60</v>
      </c>
      <c r="AJ57" s="255" t="s">
        <v>60</v>
      </c>
      <c r="AK57" s="255" t="s">
        <v>60</v>
      </c>
      <c r="AL57" s="255" t="s">
        <v>60</v>
      </c>
      <c r="AM57" s="255" t="s">
        <v>60</v>
      </c>
      <c r="AN57" s="255" t="s">
        <v>60</v>
      </c>
      <c r="AO57" s="255" t="s">
        <v>60</v>
      </c>
      <c r="AP57" s="255" t="s">
        <v>60</v>
      </c>
      <c r="AQ57" s="255" t="s">
        <v>60</v>
      </c>
      <c r="AR57" s="255" t="s">
        <v>61</v>
      </c>
      <c r="AS57" s="255" t="s">
        <v>60</v>
      </c>
      <c r="AT57" s="255" t="s">
        <v>60</v>
      </c>
      <c r="AU57" s="255" t="s">
        <v>60</v>
      </c>
      <c r="AV57" s="255" t="s">
        <v>61</v>
      </c>
      <c r="AW57" s="255" t="s">
        <v>60</v>
      </c>
      <c r="AX57" s="255" t="s">
        <v>60</v>
      </c>
    </row>
    <row r="58" spans="2:50" s="72" customFormat="1" ht="12.75" x14ac:dyDescent="0.2">
      <c r="B58" s="55" t="s">
        <v>120</v>
      </c>
      <c r="C58" s="77"/>
      <c r="D58" s="155">
        <f t="shared" si="8"/>
        <v>0</v>
      </c>
      <c r="E58" s="295"/>
      <c r="F58" s="151"/>
      <c r="G58" s="310"/>
      <c r="H58" s="80"/>
      <c r="I58" s="80">
        <f t="shared" si="11"/>
        <v>0</v>
      </c>
      <c r="J58" s="295"/>
      <c r="K58" s="167"/>
      <c r="L58" s="167"/>
      <c r="M58" s="167"/>
      <c r="N58" s="167"/>
      <c r="O58" s="167"/>
      <c r="P58" s="167"/>
      <c r="Q58" s="167"/>
      <c r="R58" s="167"/>
      <c r="S58" s="167"/>
      <c r="T58" s="295"/>
      <c r="U58" s="311"/>
      <c r="W58" s="80">
        <f t="shared" si="10"/>
        <v>0</v>
      </c>
      <c r="AG58" s="254" t="s">
        <v>60</v>
      </c>
      <c r="AH58" s="255" t="s">
        <v>60</v>
      </c>
      <c r="AI58" s="255" t="s">
        <v>60</v>
      </c>
      <c r="AJ58" s="255" t="s">
        <v>60</v>
      </c>
      <c r="AK58" s="255" t="s">
        <v>60</v>
      </c>
      <c r="AL58" s="255" t="s">
        <v>60</v>
      </c>
      <c r="AM58" s="255" t="s">
        <v>60</v>
      </c>
      <c r="AN58" s="255" t="s">
        <v>60</v>
      </c>
      <c r="AO58" s="255" t="s">
        <v>60</v>
      </c>
      <c r="AP58" s="255" t="s">
        <v>60</v>
      </c>
      <c r="AQ58" s="255" t="s">
        <v>60</v>
      </c>
      <c r="AR58" s="255" t="s">
        <v>60</v>
      </c>
      <c r="AS58" s="255" t="s">
        <v>60</v>
      </c>
      <c r="AT58" s="255" t="s">
        <v>60</v>
      </c>
      <c r="AU58" s="255" t="s">
        <v>60</v>
      </c>
      <c r="AV58" s="255" t="s">
        <v>60</v>
      </c>
      <c r="AW58" s="255" t="s">
        <v>60</v>
      </c>
      <c r="AX58" s="255" t="s">
        <v>60</v>
      </c>
    </row>
    <row r="59" spans="2:50" s="72" customFormat="1" ht="12.75" x14ac:dyDescent="0.2">
      <c r="B59" s="56" t="s">
        <v>121</v>
      </c>
      <c r="C59" s="303"/>
      <c r="D59" s="155">
        <f t="shared" si="8"/>
        <v>0</v>
      </c>
      <c r="E59" s="295"/>
      <c r="F59" s="312"/>
      <c r="G59" s="310"/>
      <c r="H59" s="88"/>
      <c r="I59" s="80">
        <f t="shared" si="11"/>
        <v>0</v>
      </c>
      <c r="J59" s="295"/>
      <c r="K59" s="167"/>
      <c r="L59" s="167"/>
      <c r="M59" s="167"/>
      <c r="N59" s="167"/>
      <c r="O59" s="167"/>
      <c r="P59" s="167"/>
      <c r="Q59" s="167"/>
      <c r="R59" s="167"/>
      <c r="S59" s="167"/>
      <c r="T59" s="295"/>
      <c r="U59" s="311"/>
      <c r="W59" s="80">
        <f t="shared" si="10"/>
        <v>0</v>
      </c>
      <c r="AG59" s="254" t="s">
        <v>60</v>
      </c>
      <c r="AH59" s="255" t="s">
        <v>60</v>
      </c>
      <c r="AI59" s="255" t="s">
        <v>60</v>
      </c>
      <c r="AJ59" s="255" t="s">
        <v>60</v>
      </c>
      <c r="AK59" s="255" t="s">
        <v>60</v>
      </c>
      <c r="AL59" s="255" t="s">
        <v>60</v>
      </c>
      <c r="AM59" s="255" t="s">
        <v>60</v>
      </c>
      <c r="AN59" s="255" t="s">
        <v>60</v>
      </c>
      <c r="AO59" s="255" t="s">
        <v>60</v>
      </c>
      <c r="AP59" s="255" t="s">
        <v>61</v>
      </c>
      <c r="AQ59" s="255" t="s">
        <v>60</v>
      </c>
      <c r="AR59" s="255" t="s">
        <v>61</v>
      </c>
      <c r="AS59" s="255" t="s">
        <v>60</v>
      </c>
      <c r="AT59" s="255" t="s">
        <v>60</v>
      </c>
      <c r="AU59" s="255" t="s">
        <v>60</v>
      </c>
      <c r="AV59" s="255" t="s">
        <v>60</v>
      </c>
      <c r="AW59" s="255" t="s">
        <v>60</v>
      </c>
      <c r="AX59" s="255" t="s">
        <v>60</v>
      </c>
    </row>
    <row r="60" spans="2:50" s="72" customFormat="1" ht="12.75" hidden="1" x14ac:dyDescent="0.2">
      <c r="B60" s="56" t="s">
        <v>128</v>
      </c>
      <c r="C60" s="352"/>
      <c r="D60" s="155">
        <f t="shared" si="8"/>
        <v>0</v>
      </c>
      <c r="E60" s="295"/>
      <c r="F60" s="359"/>
      <c r="G60" s="310"/>
      <c r="H60" s="88"/>
      <c r="I60" s="80">
        <f t="shared" si="11"/>
        <v>0</v>
      </c>
      <c r="J60" s="295"/>
      <c r="K60" s="167"/>
      <c r="L60" s="167"/>
      <c r="M60" s="167"/>
      <c r="N60" s="167"/>
      <c r="O60" s="167"/>
      <c r="P60" s="167"/>
      <c r="Q60" s="167"/>
      <c r="R60" s="167"/>
      <c r="S60" s="167"/>
      <c r="T60" s="295"/>
      <c r="U60" s="337"/>
      <c r="W60" s="80">
        <f t="shared" si="10"/>
        <v>0</v>
      </c>
      <c r="AG60" s="254" t="s">
        <v>60</v>
      </c>
      <c r="AH60" s="255" t="s">
        <v>61</v>
      </c>
      <c r="AI60" s="255" t="s">
        <v>61</v>
      </c>
      <c r="AJ60" s="255" t="s">
        <v>61</v>
      </c>
      <c r="AK60" s="255" t="s">
        <v>60</v>
      </c>
      <c r="AL60" s="255" t="s">
        <v>60</v>
      </c>
      <c r="AM60" s="255" t="s">
        <v>61</v>
      </c>
      <c r="AN60" s="255" t="s">
        <v>61</v>
      </c>
      <c r="AO60" s="255" t="s">
        <v>61</v>
      </c>
      <c r="AP60" s="255" t="s">
        <v>61</v>
      </c>
      <c r="AQ60" s="255" t="s">
        <v>60</v>
      </c>
      <c r="AR60" s="255" t="s">
        <v>60</v>
      </c>
      <c r="AS60" s="255" t="s">
        <v>60</v>
      </c>
      <c r="AT60" s="255" t="s">
        <v>60</v>
      </c>
      <c r="AU60" s="255" t="s">
        <v>60</v>
      </c>
      <c r="AV60" s="255" t="s">
        <v>61</v>
      </c>
      <c r="AW60" s="255" t="s">
        <v>60</v>
      </c>
      <c r="AX60" s="255" t="s">
        <v>60</v>
      </c>
    </row>
    <row r="61" spans="2:50" s="72" customFormat="1" ht="13.5" thickBot="1" x14ac:dyDescent="0.25">
      <c r="B61" s="39" t="s">
        <v>85</v>
      </c>
      <c r="C61" s="78"/>
      <c r="D61" s="159">
        <f t="shared" si="8"/>
        <v>0</v>
      </c>
      <c r="E61" s="295"/>
      <c r="F61" s="152"/>
      <c r="G61" s="310"/>
      <c r="H61" s="305"/>
      <c r="I61" s="305">
        <f t="shared" si="11"/>
        <v>0</v>
      </c>
      <c r="J61" s="295"/>
      <c r="K61" s="167"/>
      <c r="L61" s="167"/>
      <c r="M61" s="167"/>
      <c r="N61" s="167"/>
      <c r="O61" s="167"/>
      <c r="P61" s="167"/>
      <c r="Q61" s="167"/>
      <c r="R61" s="167"/>
      <c r="S61" s="167"/>
      <c r="T61" s="295"/>
      <c r="U61" s="306"/>
      <c r="W61" s="305">
        <f t="shared" si="10"/>
        <v>0</v>
      </c>
      <c r="AG61" s="254" t="s">
        <v>60</v>
      </c>
      <c r="AH61" s="255" t="s">
        <v>60</v>
      </c>
      <c r="AI61" s="255" t="s">
        <v>60</v>
      </c>
      <c r="AJ61" s="255" t="s">
        <v>60</v>
      </c>
      <c r="AK61" s="255" t="s">
        <v>60</v>
      </c>
      <c r="AL61" s="255" t="s">
        <v>60</v>
      </c>
      <c r="AM61" s="255" t="s">
        <v>60</v>
      </c>
      <c r="AN61" s="255" t="s">
        <v>60</v>
      </c>
      <c r="AO61" s="255" t="s">
        <v>60</v>
      </c>
      <c r="AP61" s="255" t="s">
        <v>60</v>
      </c>
      <c r="AQ61" s="255" t="s">
        <v>60</v>
      </c>
      <c r="AR61" s="255" t="s">
        <v>60</v>
      </c>
      <c r="AS61" s="255" t="s">
        <v>60</v>
      </c>
      <c r="AT61" s="255" t="s">
        <v>60</v>
      </c>
      <c r="AU61" s="255" t="s">
        <v>60</v>
      </c>
      <c r="AV61" s="255" t="s">
        <v>60</v>
      </c>
      <c r="AW61" s="255" t="s">
        <v>60</v>
      </c>
      <c r="AX61" s="255" t="s">
        <v>60</v>
      </c>
    </row>
    <row r="62" spans="2:50" s="72" customFormat="1" ht="13.5" thickBot="1" x14ac:dyDescent="0.25">
      <c r="B62" s="249"/>
      <c r="C62" s="49"/>
      <c r="D62" s="49"/>
      <c r="E62" s="27"/>
      <c r="F62" s="51"/>
      <c r="G62" s="27"/>
      <c r="H62" s="51"/>
      <c r="I62" s="51"/>
      <c r="J62" s="27"/>
      <c r="K62" s="168"/>
      <c r="L62" s="168"/>
      <c r="M62" s="168"/>
      <c r="N62" s="168"/>
      <c r="O62" s="168"/>
      <c r="P62" s="168"/>
      <c r="Q62" s="168"/>
      <c r="R62" s="168"/>
      <c r="S62" s="168"/>
      <c r="T62" s="27"/>
      <c r="U62" s="94"/>
      <c r="W62" s="292"/>
      <c r="AG62" s="254" t="s">
        <v>60</v>
      </c>
      <c r="AH62" s="255" t="s">
        <v>60</v>
      </c>
      <c r="AI62" s="255" t="s">
        <v>60</v>
      </c>
      <c r="AJ62" s="255" t="s">
        <v>60</v>
      </c>
      <c r="AK62" s="255" t="s">
        <v>60</v>
      </c>
      <c r="AL62" s="255" t="s">
        <v>60</v>
      </c>
      <c r="AM62" s="255" t="s">
        <v>60</v>
      </c>
      <c r="AN62" s="255" t="s">
        <v>60</v>
      </c>
      <c r="AO62" s="255" t="s">
        <v>60</v>
      </c>
      <c r="AP62" s="255" t="s">
        <v>60</v>
      </c>
      <c r="AQ62" s="255" t="s">
        <v>60</v>
      </c>
      <c r="AR62" s="255" t="s">
        <v>60</v>
      </c>
      <c r="AS62" s="255" t="s">
        <v>60</v>
      </c>
      <c r="AT62" s="255" t="s">
        <v>61</v>
      </c>
      <c r="AU62" s="255" t="s">
        <v>61</v>
      </c>
      <c r="AV62" s="255" t="s">
        <v>60</v>
      </c>
      <c r="AW62" s="255" t="s">
        <v>60</v>
      </c>
      <c r="AX62" s="255" t="s">
        <v>60</v>
      </c>
    </row>
    <row r="63" spans="2:50" s="72" customFormat="1" ht="13.5" thickBot="1" x14ac:dyDescent="0.25">
      <c r="B63" s="19" t="s">
        <v>3</v>
      </c>
      <c r="C63" s="50">
        <f>SUM(C64:C68)</f>
        <v>0</v>
      </c>
      <c r="D63" s="50">
        <f t="shared" ref="D63:D68" si="13">IFERROR(C63/$AC$1,0)</f>
        <v>0</v>
      </c>
      <c r="E63" s="27"/>
      <c r="F63" s="44">
        <f>SUM(F64:F68)</f>
        <v>0</v>
      </c>
      <c r="G63" s="30"/>
      <c r="H63" s="44">
        <f t="shared" ref="H63" si="14">SUM(H64:H68)</f>
        <v>0</v>
      </c>
      <c r="I63" s="44">
        <f>SUM(I64:I68)</f>
        <v>0</v>
      </c>
      <c r="J63" s="27"/>
      <c r="K63" s="168"/>
      <c r="L63" s="168"/>
      <c r="M63" s="168"/>
      <c r="N63" s="168"/>
      <c r="O63" s="168"/>
      <c r="P63" s="98"/>
      <c r="Q63" s="98"/>
      <c r="R63" s="98"/>
      <c r="S63" s="98"/>
      <c r="T63" s="27"/>
      <c r="U63" s="389" t="s">
        <v>259</v>
      </c>
      <c r="W63" s="44">
        <f t="shared" si="10"/>
        <v>0</v>
      </c>
      <c r="AG63" s="254" t="s">
        <v>60</v>
      </c>
      <c r="AH63" s="255" t="s">
        <v>60</v>
      </c>
      <c r="AI63" s="255" t="s">
        <v>60</v>
      </c>
      <c r="AJ63" s="255" t="s">
        <v>60</v>
      </c>
      <c r="AK63" s="255" t="s">
        <v>60</v>
      </c>
      <c r="AL63" s="255" t="s">
        <v>60</v>
      </c>
      <c r="AM63" s="255" t="s">
        <v>60</v>
      </c>
      <c r="AN63" s="255" t="s">
        <v>60</v>
      </c>
      <c r="AO63" s="255" t="s">
        <v>60</v>
      </c>
      <c r="AP63" s="255" t="s">
        <v>60</v>
      </c>
      <c r="AQ63" s="255" t="s">
        <v>60</v>
      </c>
      <c r="AR63" s="255" t="s">
        <v>60</v>
      </c>
      <c r="AS63" s="255" t="s">
        <v>60</v>
      </c>
      <c r="AT63" s="255" t="s">
        <v>61</v>
      </c>
      <c r="AU63" s="255" t="s">
        <v>61</v>
      </c>
      <c r="AV63" s="255" t="s">
        <v>60</v>
      </c>
      <c r="AW63" s="255" t="s">
        <v>60</v>
      </c>
      <c r="AX63" s="255" t="s">
        <v>60</v>
      </c>
    </row>
    <row r="64" spans="2:50" s="72" customFormat="1" ht="12.75" x14ac:dyDescent="0.2">
      <c r="B64" s="244" t="s">
        <v>10</v>
      </c>
      <c r="C64" s="293"/>
      <c r="D64" s="294">
        <f t="shared" si="13"/>
        <v>0</v>
      </c>
      <c r="E64" s="295"/>
      <c r="F64" s="150"/>
      <c r="G64" s="310"/>
      <c r="H64" s="297"/>
      <c r="I64" s="297">
        <f>F64</f>
        <v>0</v>
      </c>
      <c r="J64" s="295"/>
      <c r="K64" s="167"/>
      <c r="L64" s="167"/>
      <c r="M64" s="167"/>
      <c r="N64" s="167"/>
      <c r="O64" s="167"/>
      <c r="P64" s="167"/>
      <c r="Q64" s="167"/>
      <c r="R64" s="167"/>
      <c r="S64" s="167"/>
      <c r="T64" s="295"/>
      <c r="U64" s="298"/>
      <c r="W64" s="297">
        <f t="shared" si="10"/>
        <v>0</v>
      </c>
      <c r="AG64" s="254" t="s">
        <v>60</v>
      </c>
      <c r="AH64" s="255" t="s">
        <v>60</v>
      </c>
      <c r="AI64" s="255" t="s">
        <v>60</v>
      </c>
      <c r="AJ64" s="255" t="s">
        <v>60</v>
      </c>
      <c r="AK64" s="255" t="s">
        <v>60</v>
      </c>
      <c r="AL64" s="255" t="s">
        <v>60</v>
      </c>
      <c r="AM64" s="255" t="s">
        <v>60</v>
      </c>
      <c r="AN64" s="255" t="s">
        <v>60</v>
      </c>
      <c r="AO64" s="255" t="s">
        <v>60</v>
      </c>
      <c r="AP64" s="255" t="s">
        <v>60</v>
      </c>
      <c r="AQ64" s="255" t="s">
        <v>60</v>
      </c>
      <c r="AR64" s="255" t="s">
        <v>60</v>
      </c>
      <c r="AS64" s="255" t="s">
        <v>60</v>
      </c>
      <c r="AT64" s="255" t="s">
        <v>61</v>
      </c>
      <c r="AU64" s="255" t="s">
        <v>61</v>
      </c>
      <c r="AV64" s="255" t="s">
        <v>61</v>
      </c>
      <c r="AW64" s="255" t="s">
        <v>60</v>
      </c>
      <c r="AX64" s="255" t="s">
        <v>60</v>
      </c>
    </row>
    <row r="65" spans="2:50" s="72" customFormat="1" ht="12.75" hidden="1" x14ac:dyDescent="0.2">
      <c r="B65" s="86" t="s">
        <v>48</v>
      </c>
      <c r="C65" s="347"/>
      <c r="D65" s="299">
        <f t="shared" si="13"/>
        <v>0</v>
      </c>
      <c r="E65" s="295"/>
      <c r="F65" s="360"/>
      <c r="G65" s="310"/>
      <c r="H65" s="300"/>
      <c r="I65" s="300">
        <f>F65</f>
        <v>0</v>
      </c>
      <c r="J65" s="295"/>
      <c r="K65" s="167"/>
      <c r="L65" s="167"/>
      <c r="M65" s="167"/>
      <c r="N65" s="167"/>
      <c r="O65" s="167"/>
      <c r="P65" s="98"/>
      <c r="Q65" s="98"/>
      <c r="R65" s="98"/>
      <c r="S65" s="98"/>
      <c r="T65" s="295"/>
      <c r="U65" s="358"/>
      <c r="W65" s="300">
        <f t="shared" si="10"/>
        <v>0</v>
      </c>
      <c r="AG65" s="254" t="s">
        <v>61</v>
      </c>
      <c r="AH65" s="255" t="s">
        <v>60</v>
      </c>
      <c r="AI65" s="255" t="s">
        <v>61</v>
      </c>
      <c r="AJ65" s="255" t="s">
        <v>61</v>
      </c>
      <c r="AK65" s="255" t="s">
        <v>60</v>
      </c>
      <c r="AL65" s="255" t="s">
        <v>61</v>
      </c>
      <c r="AM65" s="255" t="s">
        <v>61</v>
      </c>
      <c r="AN65" s="255" t="s">
        <v>61</v>
      </c>
      <c r="AO65" s="255" t="s">
        <v>61</v>
      </c>
      <c r="AP65" s="255" t="s">
        <v>60</v>
      </c>
      <c r="AQ65" s="255" t="s">
        <v>60</v>
      </c>
      <c r="AR65" s="255" t="s">
        <v>61</v>
      </c>
      <c r="AS65" s="255" t="s">
        <v>61</v>
      </c>
      <c r="AT65" s="255" t="s">
        <v>61</v>
      </c>
      <c r="AU65" s="255" t="s">
        <v>61</v>
      </c>
      <c r="AV65" s="255" t="s">
        <v>61</v>
      </c>
      <c r="AW65" s="255" t="s">
        <v>61</v>
      </c>
      <c r="AX65" s="255" t="s">
        <v>61</v>
      </c>
    </row>
    <row r="66" spans="2:50" s="72" customFormat="1" ht="13.5" thickBot="1" x14ac:dyDescent="0.25">
      <c r="B66" s="39" t="s">
        <v>250</v>
      </c>
      <c r="C66" s="78"/>
      <c r="D66" s="159">
        <f t="shared" si="13"/>
        <v>0</v>
      </c>
      <c r="E66" s="295"/>
      <c r="F66" s="152"/>
      <c r="G66" s="310"/>
      <c r="H66" s="80"/>
      <c r="I66" s="80">
        <f>F66</f>
        <v>0</v>
      </c>
      <c r="J66" s="295"/>
      <c r="K66" s="167"/>
      <c r="L66" s="167"/>
      <c r="M66" s="167"/>
      <c r="N66" s="167"/>
      <c r="O66" s="167"/>
      <c r="P66" s="98"/>
      <c r="Q66" s="98"/>
      <c r="R66" s="98"/>
      <c r="S66" s="98"/>
      <c r="T66" s="295"/>
      <c r="U66" s="306"/>
      <c r="W66" s="305">
        <f t="shared" si="10"/>
        <v>0</v>
      </c>
      <c r="AG66" s="254" t="s">
        <v>60</v>
      </c>
      <c r="AH66" s="255" t="s">
        <v>60</v>
      </c>
      <c r="AI66" s="255" t="s">
        <v>60</v>
      </c>
      <c r="AJ66" s="255" t="s">
        <v>60</v>
      </c>
      <c r="AK66" s="255" t="s">
        <v>60</v>
      </c>
      <c r="AL66" s="255" t="s">
        <v>60</v>
      </c>
      <c r="AM66" s="255" t="s">
        <v>60</v>
      </c>
      <c r="AN66" s="255" t="s">
        <v>60</v>
      </c>
      <c r="AO66" s="255" t="s">
        <v>60</v>
      </c>
      <c r="AP66" s="255" t="s">
        <v>60</v>
      </c>
      <c r="AQ66" s="255" t="s">
        <v>60</v>
      </c>
      <c r="AR66" s="255" t="s">
        <v>60</v>
      </c>
      <c r="AS66" s="255" t="s">
        <v>61</v>
      </c>
      <c r="AT66" s="255" t="s">
        <v>61</v>
      </c>
      <c r="AU66" s="255" t="s">
        <v>61</v>
      </c>
      <c r="AV66" s="255" t="s">
        <v>60</v>
      </c>
      <c r="AW66" s="255" t="s">
        <v>60</v>
      </c>
      <c r="AX66" s="255" t="s">
        <v>60</v>
      </c>
    </row>
    <row r="67" spans="2:50" s="72" customFormat="1" ht="13.5" hidden="1" thickBot="1" x14ac:dyDescent="0.25">
      <c r="B67" s="55" t="s">
        <v>64</v>
      </c>
      <c r="C67" s="361"/>
      <c r="D67" s="309">
        <f t="shared" si="13"/>
        <v>0</v>
      </c>
      <c r="E67" s="295"/>
      <c r="F67" s="335"/>
      <c r="G67" s="310"/>
      <c r="H67" s="80"/>
      <c r="I67" s="80">
        <f>F67</f>
        <v>0</v>
      </c>
      <c r="J67" s="295"/>
      <c r="K67" s="167"/>
      <c r="L67" s="167"/>
      <c r="M67" s="167"/>
      <c r="N67" s="167"/>
      <c r="O67" s="167"/>
      <c r="P67" s="167"/>
      <c r="Q67" s="167"/>
      <c r="R67" s="167"/>
      <c r="S67" s="167"/>
      <c r="T67" s="295"/>
      <c r="U67" s="358"/>
      <c r="W67" s="300">
        <f t="shared" si="10"/>
        <v>0</v>
      </c>
      <c r="AG67" s="254" t="s">
        <v>61</v>
      </c>
      <c r="AH67" s="255" t="s">
        <v>61</v>
      </c>
      <c r="AI67" s="255" t="s">
        <v>61</v>
      </c>
      <c r="AJ67" s="255" t="s">
        <v>61</v>
      </c>
      <c r="AK67" s="255" t="s">
        <v>61</v>
      </c>
      <c r="AL67" s="255" t="s">
        <v>61</v>
      </c>
      <c r="AM67" s="255" t="s">
        <v>61</v>
      </c>
      <c r="AN67" s="255" t="s">
        <v>61</v>
      </c>
      <c r="AO67" s="255" t="s">
        <v>60</v>
      </c>
      <c r="AP67" s="255" t="s">
        <v>61</v>
      </c>
      <c r="AQ67" s="255" t="s">
        <v>61</v>
      </c>
      <c r="AR67" s="255" t="s">
        <v>61</v>
      </c>
      <c r="AS67" s="255" t="s">
        <v>60</v>
      </c>
      <c r="AT67" s="255" t="s">
        <v>61</v>
      </c>
      <c r="AU67" s="255" t="s">
        <v>61</v>
      </c>
      <c r="AV67" s="255" t="s">
        <v>61</v>
      </c>
      <c r="AW67" s="255" t="s">
        <v>61</v>
      </c>
      <c r="AX67" s="255" t="s">
        <v>61</v>
      </c>
    </row>
    <row r="68" spans="2:50" s="72" customFormat="1" ht="13.5" hidden="1" thickBot="1" x14ac:dyDescent="0.25">
      <c r="B68" s="56" t="s">
        <v>147</v>
      </c>
      <c r="C68" s="362"/>
      <c r="D68" s="159">
        <f t="shared" si="13"/>
        <v>0</v>
      </c>
      <c r="E68" s="295"/>
      <c r="F68" s="359"/>
      <c r="G68" s="310"/>
      <c r="H68" s="305"/>
      <c r="I68" s="305">
        <f>F68</f>
        <v>0</v>
      </c>
      <c r="J68" s="295"/>
      <c r="K68" s="167"/>
      <c r="L68" s="167"/>
      <c r="M68" s="167"/>
      <c r="N68" s="167"/>
      <c r="O68" s="167"/>
      <c r="P68" s="98"/>
      <c r="Q68" s="98"/>
      <c r="R68" s="98"/>
      <c r="S68" s="98"/>
      <c r="T68" s="295"/>
      <c r="U68" s="337"/>
      <c r="W68" s="305">
        <f t="shared" si="10"/>
        <v>0</v>
      </c>
      <c r="AG68" s="254" t="s">
        <v>60</v>
      </c>
      <c r="AH68" s="255" t="s">
        <v>60</v>
      </c>
      <c r="AI68" s="255" t="s">
        <v>61</v>
      </c>
      <c r="AJ68" s="255" t="s">
        <v>61</v>
      </c>
      <c r="AK68" s="255" t="s">
        <v>60</v>
      </c>
      <c r="AL68" s="255" t="s">
        <v>61</v>
      </c>
      <c r="AM68" s="255" t="s">
        <v>60</v>
      </c>
      <c r="AN68" s="255" t="s">
        <v>60</v>
      </c>
      <c r="AO68" s="255" t="s">
        <v>61</v>
      </c>
      <c r="AP68" s="255" t="s">
        <v>60</v>
      </c>
      <c r="AQ68" s="255" t="s">
        <v>60</v>
      </c>
      <c r="AR68" s="255" t="s">
        <v>61</v>
      </c>
      <c r="AS68" s="255" t="s">
        <v>61</v>
      </c>
      <c r="AT68" s="255" t="s">
        <v>61</v>
      </c>
      <c r="AU68" s="255" t="s">
        <v>61</v>
      </c>
      <c r="AV68" s="255" t="s">
        <v>61</v>
      </c>
      <c r="AW68" s="255" t="s">
        <v>60</v>
      </c>
      <c r="AX68" s="255" t="s">
        <v>60</v>
      </c>
    </row>
    <row r="69" spans="2:50" s="72" customFormat="1" ht="13.5" thickBot="1" x14ac:dyDescent="0.25">
      <c r="B69" s="318"/>
      <c r="C69" s="319"/>
      <c r="D69" s="319"/>
      <c r="E69" s="320"/>
      <c r="F69" s="321"/>
      <c r="G69" s="320"/>
      <c r="H69" s="322"/>
      <c r="I69" s="322"/>
      <c r="J69" s="320"/>
      <c r="K69" s="323"/>
      <c r="L69" s="323"/>
      <c r="M69" s="323"/>
      <c r="N69" s="323"/>
      <c r="O69" s="323"/>
      <c r="P69" s="323"/>
      <c r="Q69" s="323"/>
      <c r="R69" s="323"/>
      <c r="S69" s="323"/>
      <c r="T69" s="320"/>
      <c r="U69" s="317"/>
      <c r="W69" s="292"/>
      <c r="AG69" s="254" t="s">
        <v>60</v>
      </c>
      <c r="AH69" s="255" t="s">
        <v>60</v>
      </c>
      <c r="AI69" s="255" t="s">
        <v>60</v>
      </c>
      <c r="AJ69" s="255" t="s">
        <v>60</v>
      </c>
      <c r="AK69" s="255" t="s">
        <v>60</v>
      </c>
      <c r="AL69" s="255" t="s">
        <v>60</v>
      </c>
      <c r="AM69" s="255" t="s">
        <v>60</v>
      </c>
      <c r="AN69" s="255" t="s">
        <v>60</v>
      </c>
      <c r="AO69" s="255" t="s">
        <v>60</v>
      </c>
      <c r="AP69" s="255" t="s">
        <v>60</v>
      </c>
      <c r="AQ69" s="255" t="s">
        <v>60</v>
      </c>
      <c r="AR69" s="255" t="s">
        <v>61</v>
      </c>
      <c r="AS69" s="255" t="s">
        <v>60</v>
      </c>
      <c r="AT69" s="255" t="s">
        <v>61</v>
      </c>
      <c r="AU69" s="255" t="s">
        <v>61</v>
      </c>
      <c r="AV69" s="255" t="s">
        <v>61</v>
      </c>
      <c r="AW69" s="255" t="s">
        <v>61</v>
      </c>
      <c r="AX69" s="255" t="s">
        <v>61</v>
      </c>
    </row>
    <row r="70" spans="2:50" s="72" customFormat="1" ht="13.5" hidden="1" thickBot="1" x14ac:dyDescent="0.25">
      <c r="B70" s="19" t="s">
        <v>54</v>
      </c>
      <c r="C70" s="50">
        <f>SUM(C71:C75)</f>
        <v>0</v>
      </c>
      <c r="D70" s="50">
        <f t="shared" ref="D70:D75" si="15">IFERROR(C70/$AC$1,0)</f>
        <v>0</v>
      </c>
      <c r="E70" s="27"/>
      <c r="F70" s="44">
        <f>SUM(F71:F75)</f>
        <v>0</v>
      </c>
      <c r="G70" s="27"/>
      <c r="H70" s="44">
        <f>SUM(H71:H75)</f>
        <v>0</v>
      </c>
      <c r="I70" s="44">
        <f>SUM(I71:I75)</f>
        <v>0</v>
      </c>
      <c r="J70" s="27"/>
      <c r="K70" s="168"/>
      <c r="L70" s="168"/>
      <c r="M70" s="168"/>
      <c r="N70" s="168"/>
      <c r="O70" s="168"/>
      <c r="P70" s="168"/>
      <c r="Q70" s="168"/>
      <c r="R70" s="168"/>
      <c r="S70" s="168"/>
      <c r="T70" s="27"/>
      <c r="U70" s="389" t="s">
        <v>259</v>
      </c>
      <c r="W70" s="44">
        <f t="shared" ref="W70:W73" si="16">IFERROR(F70/D70,0)</f>
        <v>0</v>
      </c>
      <c r="AG70" s="254" t="s">
        <v>61</v>
      </c>
      <c r="AH70" s="255" t="s">
        <v>61</v>
      </c>
      <c r="AI70" s="255" t="s">
        <v>61</v>
      </c>
      <c r="AJ70" s="255" t="s">
        <v>61</v>
      </c>
      <c r="AK70" s="255" t="s">
        <v>61</v>
      </c>
      <c r="AL70" s="255" t="s">
        <v>61</v>
      </c>
      <c r="AM70" s="255" t="s">
        <v>61</v>
      </c>
      <c r="AN70" s="255" t="s">
        <v>61</v>
      </c>
      <c r="AO70" s="255" t="s">
        <v>60</v>
      </c>
      <c r="AP70" s="255" t="s">
        <v>61</v>
      </c>
      <c r="AQ70" s="255" t="s">
        <v>61</v>
      </c>
      <c r="AR70" s="255" t="s">
        <v>61</v>
      </c>
      <c r="AS70" s="255" t="s">
        <v>60</v>
      </c>
      <c r="AT70" s="255" t="s">
        <v>61</v>
      </c>
      <c r="AU70" s="255" t="s">
        <v>61</v>
      </c>
      <c r="AV70" s="255" t="s">
        <v>61</v>
      </c>
      <c r="AW70" s="255" t="s">
        <v>61</v>
      </c>
      <c r="AX70" s="255" t="s">
        <v>61</v>
      </c>
    </row>
    <row r="71" spans="2:50" s="72" customFormat="1" ht="13.5" hidden="1" thickBot="1" x14ac:dyDescent="0.25">
      <c r="B71" s="244" t="s">
        <v>251</v>
      </c>
      <c r="C71" s="342"/>
      <c r="D71" s="294">
        <f t="shared" si="15"/>
        <v>0</v>
      </c>
      <c r="E71" s="295"/>
      <c r="F71" s="334"/>
      <c r="G71" s="310"/>
      <c r="H71" s="297"/>
      <c r="I71" s="297">
        <f>F71</f>
        <v>0</v>
      </c>
      <c r="J71" s="295"/>
      <c r="K71" s="167"/>
      <c r="L71" s="167"/>
      <c r="M71" s="167"/>
      <c r="N71" s="167"/>
      <c r="O71" s="167"/>
      <c r="P71" s="167"/>
      <c r="Q71" s="167"/>
      <c r="R71" s="167"/>
      <c r="S71" s="167"/>
      <c r="T71" s="295"/>
      <c r="U71" s="346"/>
      <c r="W71" s="297">
        <f t="shared" si="16"/>
        <v>0</v>
      </c>
      <c r="AG71" s="254" t="s">
        <v>61</v>
      </c>
      <c r="AH71" s="255" t="s">
        <v>61</v>
      </c>
      <c r="AI71" s="255" t="s">
        <v>61</v>
      </c>
      <c r="AJ71" s="255" t="s">
        <v>61</v>
      </c>
      <c r="AK71" s="255" t="s">
        <v>61</v>
      </c>
      <c r="AL71" s="255" t="s">
        <v>61</v>
      </c>
      <c r="AM71" s="255" t="s">
        <v>61</v>
      </c>
      <c r="AN71" s="255" t="s">
        <v>61</v>
      </c>
      <c r="AO71" s="255" t="s">
        <v>60</v>
      </c>
      <c r="AP71" s="255" t="s">
        <v>61</v>
      </c>
      <c r="AQ71" s="255" t="s">
        <v>61</v>
      </c>
      <c r="AR71" s="255" t="s">
        <v>61</v>
      </c>
      <c r="AS71" s="255" t="s">
        <v>60</v>
      </c>
      <c r="AT71" s="255" t="s">
        <v>61</v>
      </c>
      <c r="AU71" s="255" t="s">
        <v>61</v>
      </c>
      <c r="AV71" s="255" t="s">
        <v>61</v>
      </c>
      <c r="AW71" s="255" t="s">
        <v>61</v>
      </c>
      <c r="AX71" s="255" t="s">
        <v>61</v>
      </c>
    </row>
    <row r="72" spans="2:50" s="72" customFormat="1" ht="13.5" hidden="1" thickBot="1" x14ac:dyDescent="0.25">
      <c r="B72" s="86" t="s">
        <v>252</v>
      </c>
      <c r="C72" s="347"/>
      <c r="D72" s="299">
        <f t="shared" si="15"/>
        <v>0</v>
      </c>
      <c r="E72" s="295"/>
      <c r="F72" s="360"/>
      <c r="G72" s="310"/>
      <c r="H72" s="300"/>
      <c r="I72" s="300">
        <f>F72</f>
        <v>0</v>
      </c>
      <c r="J72" s="295"/>
      <c r="K72" s="167"/>
      <c r="L72" s="167"/>
      <c r="M72" s="167"/>
      <c r="N72" s="167"/>
      <c r="O72" s="167"/>
      <c r="P72" s="167"/>
      <c r="Q72" s="167"/>
      <c r="R72" s="167"/>
      <c r="S72" s="167"/>
      <c r="T72" s="295"/>
      <c r="U72" s="348"/>
      <c r="W72" s="300">
        <f t="shared" si="16"/>
        <v>0</v>
      </c>
      <c r="AG72" s="254" t="s">
        <v>61</v>
      </c>
      <c r="AH72" s="255" t="s">
        <v>61</v>
      </c>
      <c r="AI72" s="255" t="s">
        <v>61</v>
      </c>
      <c r="AJ72" s="255" t="s">
        <v>61</v>
      </c>
      <c r="AK72" s="255" t="s">
        <v>61</v>
      </c>
      <c r="AL72" s="255" t="s">
        <v>61</v>
      </c>
      <c r="AM72" s="255" t="s">
        <v>61</v>
      </c>
      <c r="AN72" s="255" t="s">
        <v>61</v>
      </c>
      <c r="AO72" s="255" t="s">
        <v>60</v>
      </c>
      <c r="AP72" s="255" t="s">
        <v>61</v>
      </c>
      <c r="AQ72" s="255" t="s">
        <v>61</v>
      </c>
      <c r="AR72" s="255" t="s">
        <v>61</v>
      </c>
      <c r="AS72" s="255" t="s">
        <v>61</v>
      </c>
      <c r="AT72" s="255" t="s">
        <v>61</v>
      </c>
      <c r="AU72" s="255" t="s">
        <v>61</v>
      </c>
      <c r="AV72" s="255" t="s">
        <v>61</v>
      </c>
      <c r="AW72" s="255" t="s">
        <v>61</v>
      </c>
      <c r="AX72" s="255" t="s">
        <v>61</v>
      </c>
    </row>
    <row r="73" spans="2:50" s="72" customFormat="1" ht="13.5" hidden="1" thickBot="1" x14ac:dyDescent="0.25">
      <c r="B73" s="55" t="s">
        <v>253</v>
      </c>
      <c r="C73" s="350"/>
      <c r="D73" s="155">
        <f t="shared" si="15"/>
        <v>0</v>
      </c>
      <c r="E73" s="295"/>
      <c r="F73" s="335"/>
      <c r="G73" s="310"/>
      <c r="H73" s="80"/>
      <c r="I73" s="300">
        <f t="shared" ref="I73:I74" si="17">F73</f>
        <v>0</v>
      </c>
      <c r="J73" s="295"/>
      <c r="K73" s="167"/>
      <c r="L73" s="167"/>
      <c r="M73" s="167"/>
      <c r="N73" s="167"/>
      <c r="O73" s="167"/>
      <c r="P73" s="167"/>
      <c r="Q73" s="167"/>
      <c r="R73" s="167"/>
      <c r="S73" s="167"/>
      <c r="T73" s="295"/>
      <c r="U73" s="358"/>
      <c r="W73" s="80">
        <f t="shared" si="16"/>
        <v>0</v>
      </c>
      <c r="AG73" s="254" t="s">
        <v>61</v>
      </c>
      <c r="AH73" s="255" t="s">
        <v>61</v>
      </c>
      <c r="AI73" s="255" t="s">
        <v>61</v>
      </c>
      <c r="AJ73" s="255" t="s">
        <v>61</v>
      </c>
      <c r="AK73" s="255" t="s">
        <v>61</v>
      </c>
      <c r="AL73" s="255" t="s">
        <v>61</v>
      </c>
      <c r="AM73" s="255" t="s">
        <v>61</v>
      </c>
      <c r="AN73" s="255" t="s">
        <v>61</v>
      </c>
      <c r="AO73" s="255" t="s">
        <v>60</v>
      </c>
      <c r="AP73" s="255" t="s">
        <v>61</v>
      </c>
      <c r="AQ73" s="255" t="s">
        <v>61</v>
      </c>
      <c r="AR73" s="255" t="s">
        <v>61</v>
      </c>
      <c r="AS73" s="255" t="s">
        <v>60</v>
      </c>
      <c r="AT73" s="255" t="s">
        <v>61</v>
      </c>
      <c r="AU73" s="255" t="s">
        <v>61</v>
      </c>
      <c r="AV73" s="255" t="s">
        <v>61</v>
      </c>
      <c r="AW73" s="255" t="s">
        <v>61</v>
      </c>
      <c r="AX73" s="255" t="s">
        <v>61</v>
      </c>
    </row>
    <row r="74" spans="2:50" s="72" customFormat="1" ht="13.5" hidden="1" thickBot="1" x14ac:dyDescent="0.25">
      <c r="B74" s="56" t="s">
        <v>254</v>
      </c>
      <c r="C74" s="352"/>
      <c r="D74" s="155">
        <f t="shared" si="15"/>
        <v>0</v>
      </c>
      <c r="E74" s="295"/>
      <c r="F74" s="359"/>
      <c r="G74" s="310"/>
      <c r="H74" s="80"/>
      <c r="I74" s="300">
        <f t="shared" si="17"/>
        <v>0</v>
      </c>
      <c r="J74" s="295"/>
      <c r="K74" s="167"/>
      <c r="L74" s="167"/>
      <c r="M74" s="167"/>
      <c r="N74" s="167"/>
      <c r="O74" s="167"/>
      <c r="P74" s="167"/>
      <c r="Q74" s="167"/>
      <c r="R74" s="167"/>
      <c r="S74" s="167"/>
      <c r="T74" s="295"/>
      <c r="U74" s="358"/>
      <c r="W74" s="80">
        <f>IFERROR(F74/D74,0)</f>
        <v>0</v>
      </c>
      <c r="AG74" s="254" t="s">
        <v>61</v>
      </c>
      <c r="AH74" s="255" t="s">
        <v>61</v>
      </c>
      <c r="AI74" s="255" t="s">
        <v>61</v>
      </c>
      <c r="AJ74" s="255" t="s">
        <v>61</v>
      </c>
      <c r="AK74" s="255" t="s">
        <v>61</v>
      </c>
      <c r="AL74" s="255" t="s">
        <v>61</v>
      </c>
      <c r="AM74" s="255" t="s">
        <v>61</v>
      </c>
      <c r="AN74" s="255" t="s">
        <v>61</v>
      </c>
      <c r="AO74" s="255" t="s">
        <v>60</v>
      </c>
      <c r="AP74" s="255" t="s">
        <v>61</v>
      </c>
      <c r="AQ74" s="255" t="s">
        <v>61</v>
      </c>
      <c r="AR74" s="255" t="s">
        <v>61</v>
      </c>
      <c r="AS74" s="255" t="s">
        <v>61</v>
      </c>
      <c r="AT74" s="255" t="s">
        <v>61</v>
      </c>
      <c r="AU74" s="255" t="s">
        <v>61</v>
      </c>
      <c r="AV74" s="255" t="s">
        <v>61</v>
      </c>
      <c r="AW74" s="255" t="s">
        <v>61</v>
      </c>
      <c r="AX74" s="255" t="s">
        <v>61</v>
      </c>
    </row>
    <row r="75" spans="2:50" s="72" customFormat="1" ht="13.5" hidden="1" thickBot="1" x14ac:dyDescent="0.25">
      <c r="B75" s="39" t="s">
        <v>255</v>
      </c>
      <c r="C75" s="362"/>
      <c r="D75" s="159">
        <f t="shared" si="15"/>
        <v>0</v>
      </c>
      <c r="E75" s="295"/>
      <c r="F75" s="341"/>
      <c r="G75" s="310"/>
      <c r="H75" s="305"/>
      <c r="I75" s="305">
        <f>F75</f>
        <v>0</v>
      </c>
      <c r="J75" s="295"/>
      <c r="K75" s="167"/>
      <c r="L75" s="167"/>
      <c r="M75" s="167"/>
      <c r="N75" s="167"/>
      <c r="O75" s="167"/>
      <c r="P75" s="167"/>
      <c r="Q75" s="167"/>
      <c r="R75" s="167"/>
      <c r="S75" s="167"/>
      <c r="T75" s="295"/>
      <c r="U75" s="363"/>
      <c r="W75" s="305">
        <f>IFERROR(F75/D75,0)</f>
        <v>0</v>
      </c>
      <c r="AG75" s="254" t="s">
        <v>61</v>
      </c>
      <c r="AH75" s="255" t="s">
        <v>61</v>
      </c>
      <c r="AI75" s="255" t="s">
        <v>61</v>
      </c>
      <c r="AJ75" s="255" t="s">
        <v>61</v>
      </c>
      <c r="AK75" s="255" t="s">
        <v>61</v>
      </c>
      <c r="AL75" s="255" t="s">
        <v>61</v>
      </c>
      <c r="AM75" s="255" t="s">
        <v>61</v>
      </c>
      <c r="AN75" s="255" t="s">
        <v>61</v>
      </c>
      <c r="AO75" s="255" t="s">
        <v>60</v>
      </c>
      <c r="AP75" s="255" t="s">
        <v>61</v>
      </c>
      <c r="AQ75" s="255" t="s">
        <v>61</v>
      </c>
      <c r="AR75" s="255" t="s">
        <v>61</v>
      </c>
      <c r="AS75" s="255" t="s">
        <v>61</v>
      </c>
      <c r="AT75" s="255" t="s">
        <v>61</v>
      </c>
      <c r="AU75" s="255" t="s">
        <v>61</v>
      </c>
      <c r="AV75" s="255" t="s">
        <v>61</v>
      </c>
      <c r="AW75" s="255" t="s">
        <v>61</v>
      </c>
      <c r="AX75" s="255" t="s">
        <v>61</v>
      </c>
    </row>
    <row r="76" spans="2:50" s="72" customFormat="1" ht="13.5" hidden="1" thickBot="1" x14ac:dyDescent="0.25">
      <c r="B76" s="249"/>
      <c r="C76" s="319"/>
      <c r="D76" s="319"/>
      <c r="E76" s="320"/>
      <c r="F76" s="322"/>
      <c r="G76" s="320"/>
      <c r="H76" s="322"/>
      <c r="I76" s="322"/>
      <c r="J76" s="320"/>
      <c r="K76" s="323"/>
      <c r="L76" s="323"/>
      <c r="M76" s="323"/>
      <c r="N76" s="323"/>
      <c r="O76" s="323"/>
      <c r="P76" s="323"/>
      <c r="Q76" s="323"/>
      <c r="R76" s="323"/>
      <c r="S76" s="323"/>
      <c r="T76" s="320"/>
      <c r="U76" s="94"/>
      <c r="W76" s="292"/>
      <c r="AG76" s="254" t="s">
        <v>61</v>
      </c>
      <c r="AH76" s="255" t="s">
        <v>61</v>
      </c>
      <c r="AI76" s="255" t="s">
        <v>61</v>
      </c>
      <c r="AJ76" s="255" t="s">
        <v>61</v>
      </c>
      <c r="AK76" s="255" t="s">
        <v>61</v>
      </c>
      <c r="AL76" s="255" t="s">
        <v>61</v>
      </c>
      <c r="AM76" s="255" t="s">
        <v>61</v>
      </c>
      <c r="AN76" s="255" t="s">
        <v>61</v>
      </c>
      <c r="AO76" s="255" t="s">
        <v>60</v>
      </c>
      <c r="AP76" s="255" t="s">
        <v>61</v>
      </c>
      <c r="AQ76" s="255" t="s">
        <v>61</v>
      </c>
      <c r="AR76" s="255" t="s">
        <v>60</v>
      </c>
      <c r="AS76" s="255" t="s">
        <v>60</v>
      </c>
      <c r="AT76" s="255" t="s">
        <v>60</v>
      </c>
      <c r="AU76" s="255" t="s">
        <v>60</v>
      </c>
      <c r="AV76" s="255" t="s">
        <v>60</v>
      </c>
      <c r="AW76" s="255" t="s">
        <v>60</v>
      </c>
      <c r="AX76" s="255" t="s">
        <v>60</v>
      </c>
    </row>
    <row r="77" spans="2:50" s="72" customFormat="1" ht="13.5" thickBot="1" x14ac:dyDescent="0.25">
      <c r="B77" s="19" t="s">
        <v>15</v>
      </c>
      <c r="C77" s="50">
        <f>SUM(C78:C82)</f>
        <v>0</v>
      </c>
      <c r="D77" s="50">
        <f t="shared" ref="D77:D82" si="18">IFERROR(C77/$AC$1,0)</f>
        <v>0</v>
      </c>
      <c r="E77" s="27"/>
      <c r="F77" s="44">
        <f>SUM(F78:F82)</f>
        <v>0</v>
      </c>
      <c r="G77" s="30"/>
      <c r="H77" s="44">
        <f t="shared" ref="H77:I77" si="19">SUM(H78:H82)</f>
        <v>0</v>
      </c>
      <c r="I77" s="44">
        <f t="shared" si="19"/>
        <v>0</v>
      </c>
      <c r="J77" s="27"/>
      <c r="K77" s="168"/>
      <c r="L77" s="168"/>
      <c r="M77" s="168"/>
      <c r="N77" s="168"/>
      <c r="O77" s="168"/>
      <c r="P77" s="50">
        <f>SUM(P78:P82)</f>
        <v>0</v>
      </c>
      <c r="Q77" s="50">
        <f>IFERROR(P77/$AC$1,0)</f>
        <v>0</v>
      </c>
      <c r="R77" s="168"/>
      <c r="S77" s="44">
        <f>SUM(S78:S82)</f>
        <v>0</v>
      </c>
      <c r="T77" s="27"/>
      <c r="U77" s="389" t="s">
        <v>259</v>
      </c>
      <c r="W77" s="44">
        <f t="shared" si="10"/>
        <v>0</v>
      </c>
      <c r="AG77" s="254" t="s">
        <v>60</v>
      </c>
      <c r="AH77" s="255" t="s">
        <v>60</v>
      </c>
      <c r="AI77" s="255" t="s">
        <v>60</v>
      </c>
      <c r="AJ77" s="255" t="s">
        <v>60</v>
      </c>
      <c r="AK77" s="255" t="s">
        <v>60</v>
      </c>
      <c r="AL77" s="255" t="s">
        <v>60</v>
      </c>
      <c r="AM77" s="255" t="s">
        <v>60</v>
      </c>
      <c r="AN77" s="255" t="s">
        <v>60</v>
      </c>
      <c r="AO77" s="255" t="s">
        <v>60</v>
      </c>
      <c r="AP77" s="255" t="s">
        <v>60</v>
      </c>
      <c r="AQ77" s="255" t="s">
        <v>60</v>
      </c>
      <c r="AR77" s="255" t="s">
        <v>60</v>
      </c>
      <c r="AS77" s="255" t="s">
        <v>60</v>
      </c>
      <c r="AT77" s="255" t="s">
        <v>60</v>
      </c>
      <c r="AU77" s="255" t="s">
        <v>60</v>
      </c>
      <c r="AV77" s="255" t="s">
        <v>61</v>
      </c>
      <c r="AW77" s="255" t="s">
        <v>60</v>
      </c>
      <c r="AX77" s="255" t="s">
        <v>60</v>
      </c>
    </row>
    <row r="78" spans="2:50" s="72" customFormat="1" ht="12.75" x14ac:dyDescent="0.2">
      <c r="B78" s="244" t="s">
        <v>44</v>
      </c>
      <c r="C78" s="293"/>
      <c r="D78" s="294">
        <f t="shared" si="18"/>
        <v>0</v>
      </c>
      <c r="E78" s="295"/>
      <c r="F78" s="150"/>
      <c r="G78" s="310"/>
      <c r="H78" s="297"/>
      <c r="I78" s="297">
        <f>F78</f>
        <v>0</v>
      </c>
      <c r="J78" s="295"/>
      <c r="K78" s="167"/>
      <c r="L78" s="167"/>
      <c r="M78" s="167"/>
      <c r="N78" s="167"/>
      <c r="O78" s="167"/>
      <c r="P78" s="167"/>
      <c r="Q78" s="167"/>
      <c r="R78" s="167"/>
      <c r="S78" s="167"/>
      <c r="T78" s="295"/>
      <c r="U78" s="298"/>
      <c r="W78" s="297">
        <f t="shared" si="10"/>
        <v>0</v>
      </c>
      <c r="AG78" s="254" t="s">
        <v>60</v>
      </c>
      <c r="AH78" s="255" t="s">
        <v>60</v>
      </c>
      <c r="AI78" s="255" t="s">
        <v>60</v>
      </c>
      <c r="AJ78" s="255" t="s">
        <v>60</v>
      </c>
      <c r="AK78" s="255" t="s">
        <v>60</v>
      </c>
      <c r="AL78" s="255" t="s">
        <v>60</v>
      </c>
      <c r="AM78" s="255" t="s">
        <v>60</v>
      </c>
      <c r="AN78" s="255" t="s">
        <v>60</v>
      </c>
      <c r="AO78" s="255" t="s">
        <v>60</v>
      </c>
      <c r="AP78" s="255" t="s">
        <v>60</v>
      </c>
      <c r="AQ78" s="255" t="s">
        <v>60</v>
      </c>
      <c r="AR78" s="255" t="s">
        <v>60</v>
      </c>
      <c r="AS78" s="255" t="s">
        <v>60</v>
      </c>
      <c r="AT78" s="255" t="s">
        <v>60</v>
      </c>
      <c r="AU78" s="255" t="s">
        <v>61</v>
      </c>
      <c r="AV78" s="255" t="s">
        <v>61</v>
      </c>
      <c r="AW78" s="255" t="s">
        <v>60</v>
      </c>
      <c r="AX78" s="255" t="s">
        <v>60</v>
      </c>
    </row>
    <row r="79" spans="2:50" s="72" customFormat="1" ht="12.75" x14ac:dyDescent="0.2">
      <c r="B79" s="55" t="s">
        <v>11</v>
      </c>
      <c r="C79" s="77"/>
      <c r="D79" s="155">
        <f t="shared" si="18"/>
        <v>0</v>
      </c>
      <c r="E79" s="295"/>
      <c r="F79" s="151"/>
      <c r="G79" s="310"/>
      <c r="H79" s="80"/>
      <c r="I79" s="80">
        <f>F79</f>
        <v>0</v>
      </c>
      <c r="J79" s="295"/>
      <c r="K79" s="167"/>
      <c r="L79" s="167"/>
      <c r="M79" s="167"/>
      <c r="N79" s="167"/>
      <c r="O79" s="167"/>
      <c r="P79" s="167"/>
      <c r="Q79" s="167"/>
      <c r="R79" s="167"/>
      <c r="S79" s="167"/>
      <c r="T79" s="295"/>
      <c r="U79" s="301"/>
      <c r="W79" s="80">
        <f t="shared" si="10"/>
        <v>0</v>
      </c>
      <c r="AG79" s="254" t="s">
        <v>60</v>
      </c>
      <c r="AH79" s="255" t="s">
        <v>60</v>
      </c>
      <c r="AI79" s="255" t="s">
        <v>60</v>
      </c>
      <c r="AJ79" s="255" t="s">
        <v>60</v>
      </c>
      <c r="AK79" s="255" t="s">
        <v>60</v>
      </c>
      <c r="AL79" s="255" t="s">
        <v>60</v>
      </c>
      <c r="AM79" s="255" t="s">
        <v>60</v>
      </c>
      <c r="AN79" s="255" t="s">
        <v>60</v>
      </c>
      <c r="AO79" s="255" t="s">
        <v>60</v>
      </c>
      <c r="AP79" s="255" t="s">
        <v>60</v>
      </c>
      <c r="AQ79" s="255" t="s">
        <v>60</v>
      </c>
      <c r="AR79" s="255" t="s">
        <v>60</v>
      </c>
      <c r="AS79" s="255" t="s">
        <v>61</v>
      </c>
      <c r="AT79" s="255" t="s">
        <v>61</v>
      </c>
      <c r="AU79" s="255" t="s">
        <v>61</v>
      </c>
      <c r="AV79" s="255" t="s">
        <v>61</v>
      </c>
      <c r="AW79" s="255" t="s">
        <v>61</v>
      </c>
      <c r="AX79" s="255" t="s">
        <v>61</v>
      </c>
    </row>
    <row r="80" spans="2:50" s="72" customFormat="1" ht="13.5" thickBot="1" x14ac:dyDescent="0.25">
      <c r="B80" s="55" t="s">
        <v>256</v>
      </c>
      <c r="C80" s="77"/>
      <c r="D80" s="155">
        <f t="shared" si="18"/>
        <v>0</v>
      </c>
      <c r="E80" s="295"/>
      <c r="F80" s="151"/>
      <c r="G80" s="310"/>
      <c r="H80" s="80"/>
      <c r="I80" s="80">
        <f>F80</f>
        <v>0</v>
      </c>
      <c r="J80" s="295"/>
      <c r="K80" s="167"/>
      <c r="L80" s="167"/>
      <c r="M80" s="167"/>
      <c r="N80" s="167"/>
      <c r="O80" s="167"/>
      <c r="P80" s="167"/>
      <c r="Q80" s="167"/>
      <c r="R80" s="167"/>
      <c r="S80" s="167"/>
      <c r="T80" s="295"/>
      <c r="U80" s="311"/>
      <c r="W80" s="80">
        <f t="shared" si="10"/>
        <v>0</v>
      </c>
      <c r="AG80" s="254" t="s">
        <v>60</v>
      </c>
      <c r="AH80" s="255" t="s">
        <v>60</v>
      </c>
      <c r="AI80" s="255" t="s">
        <v>60</v>
      </c>
      <c r="AJ80" s="255" t="s">
        <v>60</v>
      </c>
      <c r="AK80" s="255" t="s">
        <v>60</v>
      </c>
      <c r="AL80" s="255" t="s">
        <v>60</v>
      </c>
      <c r="AM80" s="255" t="s">
        <v>60</v>
      </c>
      <c r="AN80" s="255" t="s">
        <v>60</v>
      </c>
      <c r="AO80" s="255" t="s">
        <v>60</v>
      </c>
      <c r="AP80" s="255" t="s">
        <v>60</v>
      </c>
      <c r="AQ80" s="255" t="s">
        <v>60</v>
      </c>
      <c r="AR80" s="255" t="s">
        <v>60</v>
      </c>
      <c r="AS80" s="255" t="s">
        <v>61</v>
      </c>
      <c r="AT80" s="255" t="s">
        <v>60</v>
      </c>
      <c r="AU80" s="255" t="s">
        <v>61</v>
      </c>
      <c r="AV80" s="255" t="s">
        <v>61</v>
      </c>
      <c r="AW80" s="255" t="s">
        <v>60</v>
      </c>
      <c r="AX80" s="255" t="s">
        <v>60</v>
      </c>
    </row>
    <row r="81" spans="2:50" s="72" customFormat="1" ht="13.5" hidden="1" thickBot="1" x14ac:dyDescent="0.25">
      <c r="B81" s="56" t="s">
        <v>257</v>
      </c>
      <c r="C81" s="352"/>
      <c r="D81" s="304">
        <f t="shared" si="18"/>
        <v>0</v>
      </c>
      <c r="E81" s="295"/>
      <c r="F81" s="359"/>
      <c r="G81" s="310"/>
      <c r="H81" s="88"/>
      <c r="I81" s="88">
        <f>F81</f>
        <v>0</v>
      </c>
      <c r="J81" s="295"/>
      <c r="K81" s="167"/>
      <c r="L81" s="167"/>
      <c r="M81" s="167"/>
      <c r="N81" s="167"/>
      <c r="O81" s="167"/>
      <c r="P81" s="167"/>
      <c r="Q81" s="167"/>
      <c r="R81" s="167"/>
      <c r="S81" s="167"/>
      <c r="T81" s="295"/>
      <c r="U81" s="358"/>
      <c r="W81" s="88">
        <f t="shared" si="10"/>
        <v>0</v>
      </c>
      <c r="AG81" s="254" t="s">
        <v>61</v>
      </c>
      <c r="AH81" s="255" t="s">
        <v>61</v>
      </c>
      <c r="AI81" s="255" t="s">
        <v>61</v>
      </c>
      <c r="AJ81" s="255" t="s">
        <v>61</v>
      </c>
      <c r="AK81" s="255" t="s">
        <v>61</v>
      </c>
      <c r="AL81" s="255" t="s">
        <v>61</v>
      </c>
      <c r="AM81" s="255" t="s">
        <v>61</v>
      </c>
      <c r="AN81" s="255" t="s">
        <v>61</v>
      </c>
      <c r="AO81" s="255" t="s">
        <v>61</v>
      </c>
      <c r="AP81" s="255" t="s">
        <v>60</v>
      </c>
      <c r="AQ81" s="255" t="s">
        <v>61</v>
      </c>
      <c r="AR81" s="255" t="s">
        <v>61</v>
      </c>
      <c r="AS81" s="255" t="s">
        <v>61</v>
      </c>
      <c r="AT81" s="255" t="s">
        <v>61</v>
      </c>
      <c r="AU81" s="255" t="s">
        <v>61</v>
      </c>
      <c r="AV81" s="255" t="s">
        <v>61</v>
      </c>
      <c r="AW81" s="255" t="s">
        <v>61</v>
      </c>
      <c r="AX81" s="255" t="s">
        <v>61</v>
      </c>
    </row>
    <row r="82" spans="2:50" s="72" customFormat="1" ht="13.5" thickBot="1" x14ac:dyDescent="0.25">
      <c r="B82" s="39" t="s">
        <v>50</v>
      </c>
      <c r="C82" s="78"/>
      <c r="D82" s="159">
        <f t="shared" si="18"/>
        <v>0</v>
      </c>
      <c r="E82" s="295"/>
      <c r="F82" s="152"/>
      <c r="G82" s="310"/>
      <c r="H82" s="305"/>
      <c r="I82" s="305">
        <f>F82</f>
        <v>0</v>
      </c>
      <c r="J82" s="295"/>
      <c r="K82" s="167"/>
      <c r="L82" s="167"/>
      <c r="M82" s="167"/>
      <c r="N82" s="167"/>
      <c r="O82" s="167"/>
      <c r="P82" s="364"/>
      <c r="Q82" s="157">
        <f>IFERROR(P82/$AC$1,0)</f>
        <v>0</v>
      </c>
      <c r="R82" s="167"/>
      <c r="S82" s="365"/>
      <c r="T82" s="295"/>
      <c r="U82" s="306"/>
      <c r="W82" s="305">
        <f t="shared" si="10"/>
        <v>0</v>
      </c>
      <c r="AG82" s="254" t="s">
        <v>60</v>
      </c>
      <c r="AH82" s="255" t="s">
        <v>60</v>
      </c>
      <c r="AI82" s="255" t="s">
        <v>60</v>
      </c>
      <c r="AJ82" s="255" t="s">
        <v>60</v>
      </c>
      <c r="AK82" s="255" t="s">
        <v>60</v>
      </c>
      <c r="AL82" s="255" t="s">
        <v>60</v>
      </c>
      <c r="AM82" s="255" t="s">
        <v>60</v>
      </c>
      <c r="AN82" s="255" t="s">
        <v>60</v>
      </c>
      <c r="AO82" s="255" t="s">
        <v>60</v>
      </c>
      <c r="AP82" s="255" t="s">
        <v>60</v>
      </c>
      <c r="AQ82" s="255" t="s">
        <v>60</v>
      </c>
      <c r="AR82" s="255" t="s">
        <v>60</v>
      </c>
      <c r="AS82" s="255" t="s">
        <v>60</v>
      </c>
      <c r="AT82" s="255" t="s">
        <v>60</v>
      </c>
      <c r="AU82" s="255" t="s">
        <v>60</v>
      </c>
      <c r="AV82" s="255" t="s">
        <v>61</v>
      </c>
      <c r="AW82" s="255" t="s">
        <v>60</v>
      </c>
      <c r="AX82" s="255" t="s">
        <v>60</v>
      </c>
    </row>
    <row r="83" spans="2:50" s="72" customFormat="1" ht="13.5" thickBot="1" x14ac:dyDescent="0.25">
      <c r="B83" s="249"/>
      <c r="C83" s="319"/>
      <c r="D83" s="319"/>
      <c r="E83" s="320"/>
      <c r="F83" s="322"/>
      <c r="G83" s="320"/>
      <c r="H83" s="322"/>
      <c r="I83" s="322"/>
      <c r="J83" s="320"/>
      <c r="K83" s="323"/>
      <c r="L83" s="323"/>
      <c r="M83" s="323"/>
      <c r="N83" s="323"/>
      <c r="O83" s="323"/>
      <c r="P83" s="323"/>
      <c r="Q83" s="323"/>
      <c r="R83" s="323"/>
      <c r="S83" s="323"/>
      <c r="T83" s="320"/>
      <c r="U83" s="94"/>
      <c r="W83" s="307"/>
      <c r="AG83" s="254" t="s">
        <v>60</v>
      </c>
      <c r="AH83" s="255" t="s">
        <v>60</v>
      </c>
      <c r="AI83" s="255" t="s">
        <v>60</v>
      </c>
      <c r="AJ83" s="255" t="s">
        <v>60</v>
      </c>
      <c r="AK83" s="255" t="s">
        <v>60</v>
      </c>
      <c r="AL83" s="255" t="s">
        <v>60</v>
      </c>
      <c r="AM83" s="255" t="s">
        <v>60</v>
      </c>
      <c r="AN83" s="255" t="s">
        <v>60</v>
      </c>
      <c r="AO83" s="255" t="s">
        <v>60</v>
      </c>
      <c r="AP83" s="255" t="s">
        <v>60</v>
      </c>
      <c r="AQ83" s="255" t="s">
        <v>60</v>
      </c>
      <c r="AR83" s="255" t="s">
        <v>60</v>
      </c>
      <c r="AS83" s="255" t="s">
        <v>60</v>
      </c>
      <c r="AT83" s="255" t="s">
        <v>60</v>
      </c>
      <c r="AU83" s="255" t="s">
        <v>61</v>
      </c>
      <c r="AV83" s="255" t="s">
        <v>61</v>
      </c>
      <c r="AW83" s="255" t="s">
        <v>60</v>
      </c>
      <c r="AX83" s="255" t="s">
        <v>60</v>
      </c>
    </row>
    <row r="84" spans="2:50" s="72" customFormat="1" ht="13.5" thickBot="1" x14ac:dyDescent="0.25">
      <c r="B84" s="37" t="s">
        <v>99</v>
      </c>
      <c r="C84" s="48">
        <f>SUM(C86:C136)</f>
        <v>0</v>
      </c>
      <c r="D84" s="48">
        <f>IFERROR(C84/$AC$1,0)</f>
        <v>0</v>
      </c>
      <c r="E84" s="26"/>
      <c r="F84" s="44">
        <f>SUM(F86:F136)</f>
        <v>0</v>
      </c>
      <c r="G84" s="31"/>
      <c r="H84" s="44">
        <f>SUM(H86:H136)</f>
        <v>0</v>
      </c>
      <c r="I84" s="44">
        <f>SUM(I86:I136)</f>
        <v>0</v>
      </c>
      <c r="J84" s="26"/>
      <c r="K84" s="48">
        <f>SUM(K86:K136)</f>
        <v>0</v>
      </c>
      <c r="L84" s="48">
        <f>IFERROR(K84/$AC$1,0)</f>
        <v>0</v>
      </c>
      <c r="M84" s="369"/>
      <c r="N84" s="44">
        <f>SUM(N86:N136)</f>
        <v>0</v>
      </c>
      <c r="O84" s="369"/>
      <c r="P84" s="50">
        <f>SUM(P85:P136)</f>
        <v>0</v>
      </c>
      <c r="Q84" s="50">
        <f>IFERROR(P84/$AC$1,0)</f>
        <v>0</v>
      </c>
      <c r="R84" s="168"/>
      <c r="S84" s="44">
        <f>SUM(S85:S136)</f>
        <v>0</v>
      </c>
      <c r="T84" s="26"/>
      <c r="U84" s="28"/>
      <c r="W84" s="53">
        <f t="shared" si="10"/>
        <v>0</v>
      </c>
      <c r="AG84" s="254" t="s">
        <v>60</v>
      </c>
      <c r="AH84" s="255" t="s">
        <v>60</v>
      </c>
      <c r="AI84" s="255" t="s">
        <v>60</v>
      </c>
      <c r="AJ84" s="255" t="s">
        <v>60</v>
      </c>
      <c r="AK84" s="255" t="s">
        <v>60</v>
      </c>
      <c r="AL84" s="255" t="s">
        <v>60</v>
      </c>
      <c r="AM84" s="255" t="s">
        <v>60</v>
      </c>
      <c r="AN84" s="255" t="s">
        <v>60</v>
      </c>
      <c r="AO84" s="255" t="s">
        <v>60</v>
      </c>
      <c r="AP84" s="255" t="s">
        <v>60</v>
      </c>
      <c r="AQ84" s="255" t="s">
        <v>60</v>
      </c>
      <c r="AR84" s="255" t="s">
        <v>60</v>
      </c>
      <c r="AS84" s="255" t="s">
        <v>60</v>
      </c>
      <c r="AT84" s="255" t="s">
        <v>60</v>
      </c>
      <c r="AU84" s="255" t="s">
        <v>61</v>
      </c>
      <c r="AV84" s="255" t="s">
        <v>60</v>
      </c>
      <c r="AW84" s="255" t="s">
        <v>60</v>
      </c>
      <c r="AX84" s="255" t="s">
        <v>60</v>
      </c>
    </row>
    <row r="85" spans="2:50" s="72" customFormat="1" ht="13.5" thickBot="1" x14ac:dyDescent="0.25">
      <c r="B85" s="19"/>
      <c r="C85" s="49"/>
      <c r="D85" s="49"/>
      <c r="E85" s="27"/>
      <c r="F85" s="51"/>
      <c r="G85" s="30"/>
      <c r="H85" s="51"/>
      <c r="I85" s="51"/>
      <c r="J85" s="27"/>
      <c r="K85" s="168"/>
      <c r="L85" s="168"/>
      <c r="M85" s="168"/>
      <c r="N85" s="168"/>
      <c r="O85" s="168"/>
      <c r="P85" s="168"/>
      <c r="Q85" s="168"/>
      <c r="R85" s="168"/>
      <c r="S85" s="168"/>
      <c r="T85" s="27"/>
      <c r="U85" s="27"/>
      <c r="W85" s="292"/>
      <c r="AG85" s="254" t="s">
        <v>60</v>
      </c>
      <c r="AH85" s="255" t="s">
        <v>60</v>
      </c>
      <c r="AI85" s="255" t="s">
        <v>60</v>
      </c>
      <c r="AJ85" s="255" t="s">
        <v>60</v>
      </c>
      <c r="AK85" s="255" t="s">
        <v>60</v>
      </c>
      <c r="AL85" s="255" t="s">
        <v>60</v>
      </c>
      <c r="AM85" s="255" t="s">
        <v>60</v>
      </c>
      <c r="AN85" s="255" t="s">
        <v>60</v>
      </c>
      <c r="AO85" s="255" t="s">
        <v>60</v>
      </c>
      <c r="AP85" s="255" t="s">
        <v>60</v>
      </c>
      <c r="AQ85" s="255" t="s">
        <v>60</v>
      </c>
      <c r="AR85" s="255" t="s">
        <v>60</v>
      </c>
      <c r="AS85" s="255" t="s">
        <v>60</v>
      </c>
      <c r="AT85" s="255" t="s">
        <v>60</v>
      </c>
      <c r="AU85" s="255" t="s">
        <v>61</v>
      </c>
      <c r="AV85" s="255" t="s">
        <v>60</v>
      </c>
      <c r="AW85" s="255" t="s">
        <v>60</v>
      </c>
      <c r="AX85" s="255" t="s">
        <v>60</v>
      </c>
    </row>
    <row r="86" spans="2:50" s="72" customFormat="1" ht="13.5" hidden="1" thickBot="1" x14ac:dyDescent="0.25">
      <c r="B86" s="244" t="s">
        <v>227</v>
      </c>
      <c r="C86" s="342"/>
      <c r="D86" s="294">
        <f t="shared" ref="D86:D117" si="20">IFERROR(C86/$AC$1,0)</f>
        <v>0</v>
      </c>
      <c r="E86" s="295"/>
      <c r="F86" s="334"/>
      <c r="G86" s="310"/>
      <c r="H86" s="297">
        <f>F86</f>
        <v>0</v>
      </c>
      <c r="I86" s="297"/>
      <c r="J86" s="295"/>
      <c r="K86" s="167"/>
      <c r="L86" s="167"/>
      <c r="M86" s="167"/>
      <c r="N86" s="167"/>
      <c r="O86" s="167"/>
      <c r="P86" s="344"/>
      <c r="Q86" s="153">
        <f>IFERROR(P86/$AC$1,0)</f>
        <v>0</v>
      </c>
      <c r="R86" s="167"/>
      <c r="S86" s="345"/>
      <c r="T86" s="295"/>
      <c r="U86" s="346"/>
      <c r="W86" s="297">
        <f t="shared" si="10"/>
        <v>0</v>
      </c>
      <c r="AG86" s="254" t="s">
        <v>60</v>
      </c>
      <c r="AH86" s="255" t="s">
        <v>60</v>
      </c>
      <c r="AI86" s="255" t="s">
        <v>61</v>
      </c>
      <c r="AJ86" s="255" t="s">
        <v>61</v>
      </c>
      <c r="AK86" s="255" t="s">
        <v>60</v>
      </c>
      <c r="AL86" s="255" t="s">
        <v>61</v>
      </c>
      <c r="AM86" s="255" t="s">
        <v>60</v>
      </c>
      <c r="AN86" s="255" t="s">
        <v>60</v>
      </c>
      <c r="AO86" s="255" t="s">
        <v>61</v>
      </c>
      <c r="AP86" s="255" t="s">
        <v>61</v>
      </c>
      <c r="AQ86" s="255" t="s">
        <v>60</v>
      </c>
      <c r="AR86" s="255" t="s">
        <v>60</v>
      </c>
      <c r="AS86" s="255" t="s">
        <v>61</v>
      </c>
      <c r="AT86" s="255" t="s">
        <v>60</v>
      </c>
      <c r="AU86" s="255" t="s">
        <v>61</v>
      </c>
      <c r="AV86" s="255" t="s">
        <v>61</v>
      </c>
      <c r="AW86" s="255" t="s">
        <v>60</v>
      </c>
      <c r="AX86" s="255" t="s">
        <v>60</v>
      </c>
    </row>
    <row r="87" spans="2:50" s="72" customFormat="1" ht="13.5" hidden="1" thickBot="1" x14ac:dyDescent="0.25">
      <c r="B87" s="86" t="s">
        <v>228</v>
      </c>
      <c r="C87" s="347"/>
      <c r="D87" s="299">
        <f t="shared" si="20"/>
        <v>0</v>
      </c>
      <c r="E87" s="295"/>
      <c r="F87" s="360"/>
      <c r="G87" s="310"/>
      <c r="H87" s="80">
        <f>F87</f>
        <v>0</v>
      </c>
      <c r="I87" s="300"/>
      <c r="J87" s="295"/>
      <c r="K87" s="167"/>
      <c r="L87" s="167"/>
      <c r="M87" s="167"/>
      <c r="N87" s="167"/>
      <c r="O87" s="167"/>
      <c r="P87" s="167"/>
      <c r="Q87" s="167"/>
      <c r="R87" s="167"/>
      <c r="S87" s="167"/>
      <c r="T87" s="295"/>
      <c r="U87" s="358"/>
      <c r="W87" s="80">
        <f t="shared" si="10"/>
        <v>0</v>
      </c>
      <c r="AG87" s="254" t="s">
        <v>60</v>
      </c>
      <c r="AH87" s="255" t="s">
        <v>61</v>
      </c>
      <c r="AI87" s="255" t="s">
        <v>61</v>
      </c>
      <c r="AJ87" s="255" t="s">
        <v>61</v>
      </c>
      <c r="AK87" s="255" t="s">
        <v>60</v>
      </c>
      <c r="AL87" s="255" t="s">
        <v>60</v>
      </c>
      <c r="AM87" s="255" t="s">
        <v>61</v>
      </c>
      <c r="AN87" s="255" t="s">
        <v>61</v>
      </c>
      <c r="AO87" s="255" t="s">
        <v>61</v>
      </c>
      <c r="AP87" s="255" t="s">
        <v>61</v>
      </c>
      <c r="AQ87" s="255" t="s">
        <v>60</v>
      </c>
      <c r="AR87" s="255" t="s">
        <v>61</v>
      </c>
      <c r="AS87" s="255" t="s">
        <v>61</v>
      </c>
      <c r="AT87" s="255" t="s">
        <v>61</v>
      </c>
      <c r="AU87" s="255" t="s">
        <v>61</v>
      </c>
      <c r="AV87" s="255" t="s">
        <v>61</v>
      </c>
      <c r="AW87" s="255" t="s">
        <v>61</v>
      </c>
      <c r="AX87" s="255" t="s">
        <v>61</v>
      </c>
    </row>
    <row r="88" spans="2:50" s="72" customFormat="1" ht="13.5" hidden="1" thickBot="1" x14ac:dyDescent="0.25">
      <c r="B88" s="86" t="s">
        <v>229</v>
      </c>
      <c r="C88" s="350"/>
      <c r="D88" s="155">
        <f t="shared" si="20"/>
        <v>0</v>
      </c>
      <c r="E88" s="295"/>
      <c r="F88" s="335"/>
      <c r="G88" s="310"/>
      <c r="H88" s="80">
        <f t="shared" ref="H88:H112" si="21">F88</f>
        <v>0</v>
      </c>
      <c r="I88" s="80"/>
      <c r="J88" s="295"/>
      <c r="K88" s="167"/>
      <c r="L88" s="167"/>
      <c r="M88" s="167"/>
      <c r="N88" s="167"/>
      <c r="O88" s="167"/>
      <c r="P88" s="167"/>
      <c r="Q88" s="167"/>
      <c r="R88" s="167"/>
      <c r="S88" s="167"/>
      <c r="T88" s="295"/>
      <c r="U88" s="358"/>
      <c r="W88" s="80">
        <f t="shared" si="10"/>
        <v>0</v>
      </c>
      <c r="AG88" s="254" t="s">
        <v>61</v>
      </c>
      <c r="AH88" s="255" t="s">
        <v>61</v>
      </c>
      <c r="AI88" s="255" t="s">
        <v>61</v>
      </c>
      <c r="AJ88" s="255" t="s">
        <v>61</v>
      </c>
      <c r="AK88" s="255" t="s">
        <v>60</v>
      </c>
      <c r="AL88" s="255" t="s">
        <v>60</v>
      </c>
      <c r="AM88" s="255" t="s">
        <v>61</v>
      </c>
      <c r="AN88" s="255" t="s">
        <v>61</v>
      </c>
      <c r="AO88" s="255" t="s">
        <v>61</v>
      </c>
      <c r="AP88" s="255" t="s">
        <v>61</v>
      </c>
      <c r="AQ88" s="255" t="s">
        <v>60</v>
      </c>
      <c r="AR88" s="255" t="s">
        <v>61</v>
      </c>
      <c r="AS88" s="255" t="s">
        <v>61</v>
      </c>
      <c r="AT88" s="255" t="s">
        <v>61</v>
      </c>
      <c r="AU88" s="255" t="s">
        <v>61</v>
      </c>
      <c r="AV88" s="255" t="s">
        <v>61</v>
      </c>
      <c r="AW88" s="255" t="s">
        <v>61</v>
      </c>
      <c r="AX88" s="255" t="s">
        <v>61</v>
      </c>
    </row>
    <row r="89" spans="2:50" s="72" customFormat="1" ht="13.5" hidden="1" thickBot="1" x14ac:dyDescent="0.25">
      <c r="B89" s="86" t="s">
        <v>230</v>
      </c>
      <c r="C89" s="350"/>
      <c r="D89" s="155">
        <f t="shared" si="20"/>
        <v>0</v>
      </c>
      <c r="E89" s="295"/>
      <c r="F89" s="335"/>
      <c r="G89" s="310"/>
      <c r="H89" s="80">
        <f t="shared" si="21"/>
        <v>0</v>
      </c>
      <c r="I89" s="80"/>
      <c r="J89" s="295"/>
      <c r="K89" s="167"/>
      <c r="L89" s="167"/>
      <c r="M89" s="167"/>
      <c r="N89" s="167"/>
      <c r="O89" s="167"/>
      <c r="P89" s="349"/>
      <c r="Q89" s="154">
        <f>IFERROR(P89/$AC$1,0)</f>
        <v>0</v>
      </c>
      <c r="R89" s="167"/>
      <c r="S89" s="335"/>
      <c r="T89" s="295"/>
      <c r="U89" s="358"/>
      <c r="W89" s="80">
        <f t="shared" si="10"/>
        <v>0</v>
      </c>
      <c r="AG89" s="254" t="s">
        <v>60</v>
      </c>
      <c r="AH89" s="255" t="s">
        <v>60</v>
      </c>
      <c r="AI89" s="255" t="s">
        <v>61</v>
      </c>
      <c r="AJ89" s="255" t="s">
        <v>61</v>
      </c>
      <c r="AK89" s="255" t="s">
        <v>61</v>
      </c>
      <c r="AL89" s="255" t="s">
        <v>61</v>
      </c>
      <c r="AM89" s="255" t="s">
        <v>60</v>
      </c>
      <c r="AN89" s="255" t="s">
        <v>60</v>
      </c>
      <c r="AO89" s="255" t="s">
        <v>61</v>
      </c>
      <c r="AP89" s="255" t="s">
        <v>60</v>
      </c>
      <c r="AQ89" s="255" t="s">
        <v>60</v>
      </c>
      <c r="AR89" s="255" t="s">
        <v>61</v>
      </c>
      <c r="AS89" s="255" t="s">
        <v>61</v>
      </c>
      <c r="AT89" s="255" t="s">
        <v>60</v>
      </c>
      <c r="AU89" s="255" t="s">
        <v>61</v>
      </c>
      <c r="AV89" s="255" t="s">
        <v>60</v>
      </c>
      <c r="AW89" s="255" t="s">
        <v>60</v>
      </c>
      <c r="AX89" s="255" t="s">
        <v>60</v>
      </c>
    </row>
    <row r="90" spans="2:50" s="72" customFormat="1" ht="13.5" hidden="1" thickBot="1" x14ac:dyDescent="0.25">
      <c r="B90" s="86" t="s">
        <v>231</v>
      </c>
      <c r="C90" s="352"/>
      <c r="D90" s="304">
        <f t="shared" si="20"/>
        <v>0</v>
      </c>
      <c r="E90" s="295"/>
      <c r="F90" s="359"/>
      <c r="G90" s="310"/>
      <c r="H90" s="80">
        <f t="shared" si="21"/>
        <v>0</v>
      </c>
      <c r="I90" s="88"/>
      <c r="J90" s="295"/>
      <c r="K90" s="167"/>
      <c r="L90" s="167"/>
      <c r="M90" s="167"/>
      <c r="N90" s="167"/>
      <c r="O90" s="167"/>
      <c r="P90" s="350"/>
      <c r="Q90" s="155">
        <f>IFERROR(P90/$AC$1,0)</f>
        <v>0</v>
      </c>
      <c r="R90" s="167"/>
      <c r="S90" s="335"/>
      <c r="T90" s="295"/>
      <c r="U90" s="358"/>
      <c r="W90" s="80">
        <f t="shared" si="10"/>
        <v>0</v>
      </c>
      <c r="AG90" s="254" t="s">
        <v>61</v>
      </c>
      <c r="AH90" s="255" t="s">
        <v>60</v>
      </c>
      <c r="AI90" s="255" t="s">
        <v>61</v>
      </c>
      <c r="AJ90" s="255" t="s">
        <v>61</v>
      </c>
      <c r="AK90" s="255" t="s">
        <v>61</v>
      </c>
      <c r="AL90" s="255" t="s">
        <v>61</v>
      </c>
      <c r="AM90" s="255" t="s">
        <v>61</v>
      </c>
      <c r="AN90" s="255" t="s">
        <v>61</v>
      </c>
      <c r="AO90" s="255" t="s">
        <v>60</v>
      </c>
      <c r="AP90" s="255" t="s">
        <v>60</v>
      </c>
      <c r="AQ90" s="255" t="s">
        <v>61</v>
      </c>
      <c r="AR90" s="255" t="s">
        <v>61</v>
      </c>
      <c r="AS90" s="255" t="s">
        <v>61</v>
      </c>
      <c r="AT90" s="255" t="s">
        <v>60</v>
      </c>
      <c r="AU90" s="255" t="s">
        <v>61</v>
      </c>
      <c r="AV90" s="255" t="s">
        <v>60</v>
      </c>
      <c r="AW90" s="255" t="s">
        <v>60</v>
      </c>
      <c r="AX90" s="255" t="s">
        <v>60</v>
      </c>
    </row>
    <row r="91" spans="2:50" s="72" customFormat="1" ht="13.5" hidden="1" thickBot="1" x14ac:dyDescent="0.25">
      <c r="B91" s="86" t="s">
        <v>232</v>
      </c>
      <c r="C91" s="352"/>
      <c r="D91" s="304">
        <f t="shared" si="20"/>
        <v>0</v>
      </c>
      <c r="E91" s="295"/>
      <c r="F91" s="359"/>
      <c r="G91" s="310"/>
      <c r="H91" s="80">
        <f t="shared" si="21"/>
        <v>0</v>
      </c>
      <c r="I91" s="88"/>
      <c r="J91" s="295"/>
      <c r="K91" s="167"/>
      <c r="L91" s="167"/>
      <c r="M91" s="167"/>
      <c r="N91" s="167"/>
      <c r="O91" s="167"/>
      <c r="P91" s="350"/>
      <c r="Q91" s="155">
        <f>IFERROR(P91/$AC$1,0)</f>
        <v>0</v>
      </c>
      <c r="R91" s="167"/>
      <c r="S91" s="335"/>
      <c r="T91" s="295"/>
      <c r="U91" s="358"/>
      <c r="W91" s="80">
        <f t="shared" si="10"/>
        <v>0</v>
      </c>
      <c r="AG91" s="254" t="s">
        <v>61</v>
      </c>
      <c r="AH91" s="255" t="s">
        <v>60</v>
      </c>
      <c r="AI91" s="255" t="s">
        <v>61</v>
      </c>
      <c r="AJ91" s="255" t="s">
        <v>61</v>
      </c>
      <c r="AK91" s="255" t="s">
        <v>61</v>
      </c>
      <c r="AL91" s="255" t="s">
        <v>61</v>
      </c>
      <c r="AM91" s="255" t="s">
        <v>61</v>
      </c>
      <c r="AN91" s="255" t="s">
        <v>61</v>
      </c>
      <c r="AO91" s="255" t="s">
        <v>60</v>
      </c>
      <c r="AP91" s="255" t="s">
        <v>61</v>
      </c>
      <c r="AQ91" s="255" t="s">
        <v>61</v>
      </c>
      <c r="AR91" s="255" t="s">
        <v>61</v>
      </c>
      <c r="AS91" s="255" t="s">
        <v>61</v>
      </c>
      <c r="AT91" s="255" t="s">
        <v>60</v>
      </c>
      <c r="AU91" s="255" t="s">
        <v>61</v>
      </c>
      <c r="AV91" s="255" t="s">
        <v>60</v>
      </c>
      <c r="AW91" s="255" t="s">
        <v>60</v>
      </c>
      <c r="AX91" s="255" t="s">
        <v>60</v>
      </c>
    </row>
    <row r="92" spans="2:50" s="72" customFormat="1" ht="13.5" hidden="1" thickBot="1" x14ac:dyDescent="0.25">
      <c r="B92" s="71" t="s">
        <v>233</v>
      </c>
      <c r="C92" s="350"/>
      <c r="D92" s="155">
        <f t="shared" si="20"/>
        <v>0</v>
      </c>
      <c r="E92" s="295"/>
      <c r="F92" s="335"/>
      <c r="G92" s="310"/>
      <c r="H92" s="80">
        <f t="shared" si="21"/>
        <v>0</v>
      </c>
      <c r="I92" s="80"/>
      <c r="J92" s="295"/>
      <c r="K92" s="167"/>
      <c r="L92" s="167"/>
      <c r="M92" s="167"/>
      <c r="N92" s="167"/>
      <c r="O92" s="167"/>
      <c r="P92" s="167"/>
      <c r="Q92" s="167"/>
      <c r="R92" s="167"/>
      <c r="S92" s="167"/>
      <c r="T92" s="295"/>
      <c r="U92" s="358"/>
      <c r="W92" s="80">
        <f t="shared" si="10"/>
        <v>0</v>
      </c>
      <c r="AG92" s="254" t="s">
        <v>61</v>
      </c>
      <c r="AH92" s="255" t="s">
        <v>61</v>
      </c>
      <c r="AI92" s="255" t="s">
        <v>61</v>
      </c>
      <c r="AJ92" s="255" t="s">
        <v>61</v>
      </c>
      <c r="AK92" s="255" t="s">
        <v>61</v>
      </c>
      <c r="AL92" s="255" t="s">
        <v>61</v>
      </c>
      <c r="AM92" s="255" t="s">
        <v>61</v>
      </c>
      <c r="AN92" s="255" t="s">
        <v>61</v>
      </c>
      <c r="AO92" s="255" t="s">
        <v>61</v>
      </c>
      <c r="AP92" s="255" t="s">
        <v>61</v>
      </c>
      <c r="AQ92" s="255" t="s">
        <v>60</v>
      </c>
      <c r="AR92" s="255" t="s">
        <v>61</v>
      </c>
      <c r="AS92" s="255" t="s">
        <v>61</v>
      </c>
      <c r="AT92" s="255" t="s">
        <v>61</v>
      </c>
      <c r="AU92" s="255" t="s">
        <v>61</v>
      </c>
      <c r="AV92" s="255" t="s">
        <v>61</v>
      </c>
      <c r="AW92" s="255" t="s">
        <v>61</v>
      </c>
      <c r="AX92" s="255" t="s">
        <v>61</v>
      </c>
    </row>
    <row r="93" spans="2:50" s="72" customFormat="1" ht="13.5" hidden="1" thickBot="1" x14ac:dyDescent="0.25">
      <c r="B93" s="56" t="s">
        <v>234</v>
      </c>
      <c r="C93" s="352"/>
      <c r="D93" s="304">
        <f t="shared" si="20"/>
        <v>0</v>
      </c>
      <c r="E93" s="295"/>
      <c r="F93" s="359"/>
      <c r="G93" s="310"/>
      <c r="H93" s="80">
        <f t="shared" si="21"/>
        <v>0</v>
      </c>
      <c r="I93" s="88"/>
      <c r="J93" s="295"/>
      <c r="K93" s="167"/>
      <c r="L93" s="167"/>
      <c r="M93" s="167"/>
      <c r="N93" s="167"/>
      <c r="O93" s="167"/>
      <c r="P93" s="349"/>
      <c r="Q93" s="154">
        <f>IFERROR(P93/$AC$1,0)</f>
        <v>0</v>
      </c>
      <c r="R93" s="167"/>
      <c r="S93" s="335"/>
      <c r="T93" s="295"/>
      <c r="U93" s="358"/>
      <c r="W93" s="80">
        <f t="shared" si="10"/>
        <v>0</v>
      </c>
      <c r="AG93" s="254" t="s">
        <v>61</v>
      </c>
      <c r="AH93" s="255" t="s">
        <v>60</v>
      </c>
      <c r="AI93" s="255" t="s">
        <v>61</v>
      </c>
      <c r="AJ93" s="255" t="s">
        <v>61</v>
      </c>
      <c r="AK93" s="255" t="s">
        <v>61</v>
      </c>
      <c r="AL93" s="255" t="s">
        <v>61</v>
      </c>
      <c r="AM93" s="255" t="s">
        <v>61</v>
      </c>
      <c r="AN93" s="255" t="s">
        <v>61</v>
      </c>
      <c r="AO93" s="255" t="s">
        <v>60</v>
      </c>
      <c r="AP93" s="255" t="s">
        <v>61</v>
      </c>
      <c r="AQ93" s="255" t="s">
        <v>61</v>
      </c>
      <c r="AR93" s="255" t="s">
        <v>61</v>
      </c>
      <c r="AS93" s="255" t="s">
        <v>61</v>
      </c>
      <c r="AT93" s="255" t="s">
        <v>61</v>
      </c>
      <c r="AU93" s="255" t="s">
        <v>61</v>
      </c>
      <c r="AV93" s="255" t="s">
        <v>60</v>
      </c>
      <c r="AW93" s="255" t="s">
        <v>60</v>
      </c>
      <c r="AX93" s="255" t="s">
        <v>60</v>
      </c>
    </row>
    <row r="94" spans="2:50" s="72" customFormat="1" ht="13.5" hidden="1" thickBot="1" x14ac:dyDescent="0.25">
      <c r="B94" s="55" t="s">
        <v>235</v>
      </c>
      <c r="C94" s="350"/>
      <c r="D94" s="155">
        <f t="shared" si="20"/>
        <v>0</v>
      </c>
      <c r="E94" s="295"/>
      <c r="F94" s="335"/>
      <c r="G94" s="310"/>
      <c r="H94" s="80">
        <f t="shared" si="21"/>
        <v>0</v>
      </c>
      <c r="I94" s="80"/>
      <c r="J94" s="295"/>
      <c r="K94" s="167"/>
      <c r="L94" s="167"/>
      <c r="M94" s="167"/>
      <c r="N94" s="167"/>
      <c r="O94" s="167"/>
      <c r="P94" s="350"/>
      <c r="Q94" s="155">
        <f>IFERROR(P94/$AC$1,0)</f>
        <v>0</v>
      </c>
      <c r="R94" s="167"/>
      <c r="S94" s="335"/>
      <c r="T94" s="295"/>
      <c r="U94" s="358"/>
      <c r="W94" s="80">
        <f t="shared" si="10"/>
        <v>0</v>
      </c>
      <c r="AG94" s="254" t="s">
        <v>61</v>
      </c>
      <c r="AH94" s="255" t="s">
        <v>60</v>
      </c>
      <c r="AI94" s="255" t="s">
        <v>61</v>
      </c>
      <c r="AJ94" s="255" t="s">
        <v>61</v>
      </c>
      <c r="AK94" s="255" t="s">
        <v>61</v>
      </c>
      <c r="AL94" s="255" t="s">
        <v>61</v>
      </c>
      <c r="AM94" s="255" t="s">
        <v>61</v>
      </c>
      <c r="AN94" s="255" t="s">
        <v>61</v>
      </c>
      <c r="AO94" s="255" t="s">
        <v>60</v>
      </c>
      <c r="AP94" s="255" t="s">
        <v>61</v>
      </c>
      <c r="AQ94" s="255" t="s">
        <v>61</v>
      </c>
      <c r="AR94" s="255" t="s">
        <v>61</v>
      </c>
      <c r="AS94" s="255" t="s">
        <v>61</v>
      </c>
      <c r="AT94" s="255" t="s">
        <v>61</v>
      </c>
      <c r="AU94" s="255" t="s">
        <v>61</v>
      </c>
      <c r="AV94" s="255" t="s">
        <v>60</v>
      </c>
      <c r="AW94" s="255" t="s">
        <v>60</v>
      </c>
      <c r="AX94" s="255" t="s">
        <v>60</v>
      </c>
    </row>
    <row r="95" spans="2:50" s="72" customFormat="1" ht="13.5" hidden="1" thickBot="1" x14ac:dyDescent="0.25">
      <c r="B95" s="71" t="s">
        <v>51</v>
      </c>
      <c r="C95" s="352"/>
      <c r="D95" s="304">
        <f t="shared" si="20"/>
        <v>0</v>
      </c>
      <c r="E95" s="295"/>
      <c r="F95" s="359"/>
      <c r="G95" s="310"/>
      <c r="H95" s="80">
        <f t="shared" si="21"/>
        <v>0</v>
      </c>
      <c r="I95" s="80"/>
      <c r="J95" s="295"/>
      <c r="K95" s="167"/>
      <c r="L95" s="167"/>
      <c r="M95" s="167"/>
      <c r="N95" s="167"/>
      <c r="O95" s="167"/>
      <c r="P95" s="350"/>
      <c r="Q95" s="155">
        <f>IFERROR(P95/$AC$1,0)</f>
        <v>0</v>
      </c>
      <c r="R95" s="167"/>
      <c r="S95" s="335"/>
      <c r="T95" s="295"/>
      <c r="U95" s="337"/>
      <c r="W95" s="88">
        <f t="shared" si="10"/>
        <v>0</v>
      </c>
      <c r="AG95" s="254" t="s">
        <v>60</v>
      </c>
      <c r="AH95" s="255" t="s">
        <v>60</v>
      </c>
      <c r="AI95" s="255" t="s">
        <v>61</v>
      </c>
      <c r="AJ95" s="255" t="s">
        <v>61</v>
      </c>
      <c r="AK95" s="255" t="s">
        <v>61</v>
      </c>
      <c r="AL95" s="255" t="s">
        <v>61</v>
      </c>
      <c r="AM95" s="255" t="s">
        <v>61</v>
      </c>
      <c r="AN95" s="255" t="s">
        <v>61</v>
      </c>
      <c r="AO95" s="255" t="s">
        <v>61</v>
      </c>
      <c r="AP95" s="255" t="s">
        <v>61</v>
      </c>
      <c r="AQ95" s="255" t="s">
        <v>61</v>
      </c>
      <c r="AR95" s="255" t="s">
        <v>61</v>
      </c>
      <c r="AS95" s="255" t="s">
        <v>61</v>
      </c>
      <c r="AT95" s="255" t="s">
        <v>60</v>
      </c>
      <c r="AU95" s="255" t="s">
        <v>61</v>
      </c>
      <c r="AV95" s="255" t="s">
        <v>60</v>
      </c>
      <c r="AW95" s="255" t="s">
        <v>60</v>
      </c>
      <c r="AX95" s="255" t="s">
        <v>60</v>
      </c>
    </row>
    <row r="96" spans="2:50" s="72" customFormat="1" ht="12.75" x14ac:dyDescent="0.2">
      <c r="B96" s="244" t="s">
        <v>236</v>
      </c>
      <c r="C96" s="293"/>
      <c r="D96" s="294">
        <f t="shared" si="20"/>
        <v>0</v>
      </c>
      <c r="E96" s="295"/>
      <c r="F96" s="328"/>
      <c r="G96" s="310"/>
      <c r="H96" s="80">
        <f t="shared" si="21"/>
        <v>0</v>
      </c>
      <c r="I96" s="80"/>
      <c r="J96" s="295"/>
      <c r="K96" s="167"/>
      <c r="L96" s="167"/>
      <c r="M96" s="167"/>
      <c r="N96" s="167"/>
      <c r="O96" s="167"/>
      <c r="P96" s="167"/>
      <c r="Q96" s="167"/>
      <c r="R96" s="167"/>
      <c r="S96" s="167"/>
      <c r="T96" s="295"/>
      <c r="U96" s="298"/>
      <c r="W96" s="297">
        <f t="shared" si="10"/>
        <v>0</v>
      </c>
      <c r="AG96" s="254" t="s">
        <v>61</v>
      </c>
      <c r="AH96" s="255" t="s">
        <v>61</v>
      </c>
      <c r="AI96" s="255" t="s">
        <v>60</v>
      </c>
      <c r="AJ96" s="255" t="s">
        <v>60</v>
      </c>
      <c r="AK96" s="255" t="s">
        <v>61</v>
      </c>
      <c r="AL96" s="255" t="s">
        <v>61</v>
      </c>
      <c r="AM96" s="255" t="s">
        <v>61</v>
      </c>
      <c r="AN96" s="255" t="s">
        <v>61</v>
      </c>
      <c r="AO96" s="255" t="s">
        <v>61</v>
      </c>
      <c r="AP96" s="255" t="s">
        <v>61</v>
      </c>
      <c r="AQ96" s="255" t="s">
        <v>61</v>
      </c>
      <c r="AR96" s="255" t="s">
        <v>61</v>
      </c>
      <c r="AS96" s="255" t="s">
        <v>61</v>
      </c>
      <c r="AT96" s="255" t="s">
        <v>61</v>
      </c>
      <c r="AU96" s="255" t="s">
        <v>61</v>
      </c>
      <c r="AV96" s="255" t="s">
        <v>61</v>
      </c>
      <c r="AW96" s="255" t="s">
        <v>61</v>
      </c>
      <c r="AX96" s="255" t="s">
        <v>61</v>
      </c>
    </row>
    <row r="97" spans="2:50" s="72" customFormat="1" ht="12.75" x14ac:dyDescent="0.2">
      <c r="B97" s="56" t="s">
        <v>258</v>
      </c>
      <c r="C97" s="77"/>
      <c r="D97" s="155">
        <f t="shared" si="20"/>
        <v>0</v>
      </c>
      <c r="E97" s="295"/>
      <c r="F97" s="151"/>
      <c r="G97" s="310"/>
      <c r="H97" s="80">
        <f t="shared" si="21"/>
        <v>0</v>
      </c>
      <c r="I97" s="80"/>
      <c r="J97" s="295"/>
      <c r="K97" s="167"/>
      <c r="L97" s="167"/>
      <c r="M97" s="167"/>
      <c r="N97" s="167"/>
      <c r="O97" s="167"/>
      <c r="P97" s="349"/>
      <c r="Q97" s="154">
        <f>IFERROR(P97/$AC$1,0)</f>
        <v>0</v>
      </c>
      <c r="R97" s="167"/>
      <c r="S97" s="354"/>
      <c r="T97" s="295"/>
      <c r="U97" s="311"/>
      <c r="W97" s="80">
        <f t="shared" si="10"/>
        <v>0</v>
      </c>
      <c r="AG97" s="254" t="s">
        <v>61</v>
      </c>
      <c r="AH97" s="255" t="s">
        <v>60</v>
      </c>
      <c r="AI97" s="255" t="s">
        <v>60</v>
      </c>
      <c r="AJ97" s="255" t="s">
        <v>60</v>
      </c>
      <c r="AK97" s="255" t="s">
        <v>61</v>
      </c>
      <c r="AL97" s="255" t="s">
        <v>61</v>
      </c>
      <c r="AM97" s="255" t="s">
        <v>61</v>
      </c>
      <c r="AN97" s="255" t="s">
        <v>61</v>
      </c>
      <c r="AO97" s="255" t="s">
        <v>60</v>
      </c>
      <c r="AP97" s="255" t="s">
        <v>60</v>
      </c>
      <c r="AQ97" s="255" t="s">
        <v>60</v>
      </c>
      <c r="AR97" s="255" t="s">
        <v>61</v>
      </c>
      <c r="AS97" s="255" t="s">
        <v>61</v>
      </c>
      <c r="AT97" s="255" t="s">
        <v>61</v>
      </c>
      <c r="AU97" s="255" t="s">
        <v>61</v>
      </c>
      <c r="AV97" s="255" t="s">
        <v>61</v>
      </c>
      <c r="AW97" s="255" t="s">
        <v>60</v>
      </c>
      <c r="AX97" s="255" t="s">
        <v>60</v>
      </c>
    </row>
    <row r="98" spans="2:50" s="72" customFormat="1" ht="12.75" hidden="1" x14ac:dyDescent="0.2">
      <c r="B98" s="56" t="s">
        <v>238</v>
      </c>
      <c r="C98" s="350"/>
      <c r="D98" s="155">
        <f t="shared" si="20"/>
        <v>0</v>
      </c>
      <c r="E98" s="295"/>
      <c r="F98" s="335"/>
      <c r="G98" s="310"/>
      <c r="H98" s="80">
        <f t="shared" si="21"/>
        <v>0</v>
      </c>
      <c r="I98" s="80"/>
      <c r="J98" s="295"/>
      <c r="K98" s="167"/>
      <c r="L98" s="167"/>
      <c r="M98" s="167"/>
      <c r="N98" s="167"/>
      <c r="O98" s="167"/>
      <c r="P98" s="167"/>
      <c r="Q98" s="167"/>
      <c r="R98" s="167"/>
      <c r="S98" s="167"/>
      <c r="T98" s="295"/>
      <c r="U98" s="358"/>
      <c r="W98" s="80">
        <f t="shared" si="10"/>
        <v>0</v>
      </c>
      <c r="AG98" s="254" t="s">
        <v>61</v>
      </c>
      <c r="AH98" s="255" t="s">
        <v>61</v>
      </c>
      <c r="AI98" s="255" t="s">
        <v>61</v>
      </c>
      <c r="AJ98" s="255" t="s">
        <v>61</v>
      </c>
      <c r="AK98" s="255" t="s">
        <v>61</v>
      </c>
      <c r="AL98" s="255" t="s">
        <v>61</v>
      </c>
      <c r="AM98" s="255" t="s">
        <v>61</v>
      </c>
      <c r="AN98" s="255" t="s">
        <v>61</v>
      </c>
      <c r="AO98" s="255" t="s">
        <v>60</v>
      </c>
      <c r="AP98" s="255" t="s">
        <v>61</v>
      </c>
      <c r="AQ98" s="255" t="s">
        <v>61</v>
      </c>
      <c r="AR98" s="255" t="s">
        <v>61</v>
      </c>
      <c r="AS98" s="255" t="s">
        <v>61</v>
      </c>
      <c r="AT98" s="255" t="s">
        <v>61</v>
      </c>
      <c r="AU98" s="255" t="s">
        <v>61</v>
      </c>
      <c r="AV98" s="255" t="s">
        <v>61</v>
      </c>
      <c r="AW98" s="255" t="s">
        <v>61</v>
      </c>
      <c r="AX98" s="255" t="s">
        <v>61</v>
      </c>
    </row>
    <row r="99" spans="2:50" s="72" customFormat="1" ht="12.75" hidden="1" x14ac:dyDescent="0.2">
      <c r="B99" s="56" t="s">
        <v>239</v>
      </c>
      <c r="C99" s="350"/>
      <c r="D99" s="155">
        <f t="shared" si="20"/>
        <v>0</v>
      </c>
      <c r="E99" s="295"/>
      <c r="F99" s="335"/>
      <c r="G99" s="310"/>
      <c r="H99" s="80"/>
      <c r="I99" s="80">
        <f>F99</f>
        <v>0</v>
      </c>
      <c r="J99" s="295"/>
      <c r="K99" s="167"/>
      <c r="L99" s="167"/>
      <c r="M99" s="167"/>
      <c r="N99" s="167"/>
      <c r="O99" s="167"/>
      <c r="P99" s="167"/>
      <c r="Q99" s="167"/>
      <c r="R99" s="167"/>
      <c r="S99" s="167"/>
      <c r="T99" s="295"/>
      <c r="U99" s="358"/>
      <c r="W99" s="80">
        <f t="shared" si="10"/>
        <v>0</v>
      </c>
      <c r="AG99" s="254" t="s">
        <v>61</v>
      </c>
      <c r="AH99" s="255" t="s">
        <v>61</v>
      </c>
      <c r="AI99" s="255" t="s">
        <v>61</v>
      </c>
      <c r="AJ99" s="255" t="s">
        <v>61</v>
      </c>
      <c r="AK99" s="255" t="s">
        <v>61</v>
      </c>
      <c r="AL99" s="255" t="s">
        <v>61</v>
      </c>
      <c r="AM99" s="255" t="s">
        <v>61</v>
      </c>
      <c r="AN99" s="255" t="s">
        <v>61</v>
      </c>
      <c r="AO99" s="255" t="s">
        <v>61</v>
      </c>
      <c r="AP99" s="255" t="s">
        <v>61</v>
      </c>
      <c r="AQ99" s="255" t="s">
        <v>61</v>
      </c>
      <c r="AR99" s="255" t="s">
        <v>61</v>
      </c>
      <c r="AS99" s="255" t="s">
        <v>61</v>
      </c>
      <c r="AT99" s="255" t="s">
        <v>61</v>
      </c>
      <c r="AU99" s="255" t="s">
        <v>61</v>
      </c>
      <c r="AV99" s="255" t="s">
        <v>61</v>
      </c>
      <c r="AW99" s="255" t="s">
        <v>61</v>
      </c>
      <c r="AX99" s="255" t="s">
        <v>61</v>
      </c>
    </row>
    <row r="100" spans="2:50" s="72" customFormat="1" ht="12.75" hidden="1" x14ac:dyDescent="0.2">
      <c r="B100" s="56" t="s">
        <v>240</v>
      </c>
      <c r="C100" s="350"/>
      <c r="D100" s="155">
        <f t="shared" si="20"/>
        <v>0</v>
      </c>
      <c r="E100" s="295"/>
      <c r="F100" s="335"/>
      <c r="G100" s="310"/>
      <c r="H100" s="80">
        <f t="shared" si="21"/>
        <v>0</v>
      </c>
      <c r="I100" s="80"/>
      <c r="J100" s="295"/>
      <c r="K100" s="167"/>
      <c r="L100" s="167"/>
      <c r="M100" s="167"/>
      <c r="N100" s="167"/>
      <c r="O100" s="167"/>
      <c r="P100" s="167"/>
      <c r="Q100" s="167"/>
      <c r="R100" s="167"/>
      <c r="S100" s="167"/>
      <c r="T100" s="295"/>
      <c r="U100" s="358"/>
      <c r="W100" s="80">
        <f t="shared" si="10"/>
        <v>0</v>
      </c>
      <c r="AG100" s="254" t="s">
        <v>60</v>
      </c>
      <c r="AH100" s="255" t="s">
        <v>61</v>
      </c>
      <c r="AI100" s="255" t="s">
        <v>61</v>
      </c>
      <c r="AJ100" s="255" t="s">
        <v>61</v>
      </c>
      <c r="AK100" s="255" t="s">
        <v>61</v>
      </c>
      <c r="AL100" s="255" t="s">
        <v>60</v>
      </c>
      <c r="AM100" s="255" t="s">
        <v>61</v>
      </c>
      <c r="AN100" s="255" t="s">
        <v>61</v>
      </c>
      <c r="AO100" s="255" t="s">
        <v>60</v>
      </c>
      <c r="AP100" s="255" t="s">
        <v>61</v>
      </c>
      <c r="AQ100" s="255" t="s">
        <v>60</v>
      </c>
      <c r="AR100" s="255" t="s">
        <v>61</v>
      </c>
      <c r="AS100" s="255" t="s">
        <v>61</v>
      </c>
      <c r="AT100" s="255" t="s">
        <v>61</v>
      </c>
      <c r="AU100" s="255" t="s">
        <v>61</v>
      </c>
      <c r="AV100" s="255" t="s">
        <v>61</v>
      </c>
      <c r="AW100" s="255" t="s">
        <v>61</v>
      </c>
      <c r="AX100" s="255" t="s">
        <v>61</v>
      </c>
    </row>
    <row r="101" spans="2:50" s="72" customFormat="1" ht="12.75" hidden="1" x14ac:dyDescent="0.2">
      <c r="B101" s="56" t="s">
        <v>49</v>
      </c>
      <c r="C101" s="350"/>
      <c r="D101" s="155">
        <f t="shared" si="20"/>
        <v>0</v>
      </c>
      <c r="E101" s="295"/>
      <c r="F101" s="335"/>
      <c r="G101" s="310"/>
      <c r="H101" s="80">
        <f t="shared" si="21"/>
        <v>0</v>
      </c>
      <c r="I101" s="80"/>
      <c r="J101" s="295"/>
      <c r="K101" s="167"/>
      <c r="L101" s="167"/>
      <c r="M101" s="167"/>
      <c r="N101" s="167"/>
      <c r="O101" s="167"/>
      <c r="P101" s="349"/>
      <c r="Q101" s="154">
        <f>IFERROR(P101/$AC$1,0)</f>
        <v>0</v>
      </c>
      <c r="R101" s="167"/>
      <c r="S101" s="354"/>
      <c r="T101" s="295"/>
      <c r="U101" s="358"/>
      <c r="W101" s="80">
        <f t="shared" si="10"/>
        <v>0</v>
      </c>
      <c r="AG101" s="254" t="s">
        <v>61</v>
      </c>
      <c r="AH101" s="255" t="s">
        <v>60</v>
      </c>
      <c r="AI101" s="255" t="s">
        <v>61</v>
      </c>
      <c r="AJ101" s="255" t="s">
        <v>61</v>
      </c>
      <c r="AK101" s="255" t="s">
        <v>61</v>
      </c>
      <c r="AL101" s="255" t="s">
        <v>61</v>
      </c>
      <c r="AM101" s="255" t="s">
        <v>61</v>
      </c>
      <c r="AN101" s="255" t="s">
        <v>61</v>
      </c>
      <c r="AO101" s="255" t="s">
        <v>61</v>
      </c>
      <c r="AP101" s="255" t="s">
        <v>61</v>
      </c>
      <c r="AQ101" s="255" t="s">
        <v>61</v>
      </c>
      <c r="AR101" s="255" t="s">
        <v>61</v>
      </c>
      <c r="AS101" s="255" t="s">
        <v>61</v>
      </c>
      <c r="AT101" s="255" t="s">
        <v>61</v>
      </c>
      <c r="AU101" s="255" t="s">
        <v>61</v>
      </c>
      <c r="AV101" s="255" t="s">
        <v>61</v>
      </c>
      <c r="AW101" s="255" t="s">
        <v>60</v>
      </c>
      <c r="AX101" s="255" t="s">
        <v>60</v>
      </c>
    </row>
    <row r="102" spans="2:50" s="72" customFormat="1" ht="12.75" hidden="1" x14ac:dyDescent="0.2">
      <c r="B102" s="56" t="s">
        <v>241</v>
      </c>
      <c r="C102" s="350"/>
      <c r="D102" s="155">
        <f t="shared" si="20"/>
        <v>0</v>
      </c>
      <c r="E102" s="295"/>
      <c r="F102" s="335"/>
      <c r="G102" s="310"/>
      <c r="H102" s="80">
        <f t="shared" si="21"/>
        <v>0</v>
      </c>
      <c r="I102" s="80"/>
      <c r="J102" s="295"/>
      <c r="K102" s="167"/>
      <c r="L102" s="167"/>
      <c r="M102" s="167"/>
      <c r="N102" s="167"/>
      <c r="O102" s="167"/>
      <c r="P102" s="167"/>
      <c r="Q102" s="167"/>
      <c r="R102" s="167"/>
      <c r="S102" s="167"/>
      <c r="T102" s="295"/>
      <c r="U102" s="358"/>
      <c r="W102" s="80">
        <f t="shared" si="10"/>
        <v>0</v>
      </c>
      <c r="AG102" s="254" t="s">
        <v>61</v>
      </c>
      <c r="AH102" s="255" t="s">
        <v>61</v>
      </c>
      <c r="AI102" s="255" t="s">
        <v>61</v>
      </c>
      <c r="AJ102" s="255" t="s">
        <v>61</v>
      </c>
      <c r="AK102" s="255" t="s">
        <v>61</v>
      </c>
      <c r="AL102" s="255" t="s">
        <v>61</v>
      </c>
      <c r="AM102" s="255" t="s">
        <v>60</v>
      </c>
      <c r="AN102" s="255" t="s">
        <v>60</v>
      </c>
      <c r="AO102" s="255" t="s">
        <v>61</v>
      </c>
      <c r="AP102" s="255" t="s">
        <v>61</v>
      </c>
      <c r="AQ102" s="255" t="s">
        <v>61</v>
      </c>
      <c r="AR102" s="255" t="s">
        <v>61</v>
      </c>
      <c r="AS102" s="255" t="s">
        <v>61</v>
      </c>
      <c r="AT102" s="255" t="s">
        <v>61</v>
      </c>
      <c r="AU102" s="255" t="s">
        <v>61</v>
      </c>
      <c r="AV102" s="255" t="s">
        <v>61</v>
      </c>
      <c r="AW102" s="255" t="s">
        <v>61</v>
      </c>
      <c r="AX102" s="255" t="s">
        <v>61</v>
      </c>
    </row>
    <row r="103" spans="2:50" s="72" customFormat="1" ht="12.75" hidden="1" x14ac:dyDescent="0.2">
      <c r="B103" s="55" t="s">
        <v>242</v>
      </c>
      <c r="C103" s="350"/>
      <c r="D103" s="155">
        <f t="shared" si="20"/>
        <v>0</v>
      </c>
      <c r="E103" s="295"/>
      <c r="F103" s="335"/>
      <c r="G103" s="310"/>
      <c r="H103" s="80">
        <f t="shared" si="21"/>
        <v>0</v>
      </c>
      <c r="I103" s="80"/>
      <c r="J103" s="295"/>
      <c r="K103" s="167"/>
      <c r="L103" s="167"/>
      <c r="M103" s="167"/>
      <c r="N103" s="167"/>
      <c r="O103" s="167"/>
      <c r="P103" s="167"/>
      <c r="Q103" s="167"/>
      <c r="R103" s="167"/>
      <c r="S103" s="167"/>
      <c r="T103" s="295"/>
      <c r="U103" s="358"/>
      <c r="W103" s="80">
        <f t="shared" si="10"/>
        <v>0</v>
      </c>
      <c r="AG103" s="254" t="s">
        <v>61</v>
      </c>
      <c r="AH103" s="255" t="s">
        <v>61</v>
      </c>
      <c r="AI103" s="255" t="s">
        <v>61</v>
      </c>
      <c r="AJ103" s="255" t="s">
        <v>61</v>
      </c>
      <c r="AK103" s="255" t="s">
        <v>61</v>
      </c>
      <c r="AL103" s="255" t="s">
        <v>61</v>
      </c>
      <c r="AM103" s="255" t="s">
        <v>60</v>
      </c>
      <c r="AN103" s="255" t="s">
        <v>60</v>
      </c>
      <c r="AO103" s="255" t="s">
        <v>61</v>
      </c>
      <c r="AP103" s="255" t="s">
        <v>61</v>
      </c>
      <c r="AQ103" s="255" t="s">
        <v>61</v>
      </c>
      <c r="AR103" s="255" t="s">
        <v>61</v>
      </c>
      <c r="AS103" s="255" t="s">
        <v>61</v>
      </c>
      <c r="AT103" s="255" t="s">
        <v>61</v>
      </c>
      <c r="AU103" s="255" t="s">
        <v>61</v>
      </c>
      <c r="AV103" s="255" t="s">
        <v>61</v>
      </c>
      <c r="AW103" s="255" t="s">
        <v>61</v>
      </c>
      <c r="AX103" s="255" t="s">
        <v>61</v>
      </c>
    </row>
    <row r="104" spans="2:50" s="72" customFormat="1" ht="12.75" hidden="1" x14ac:dyDescent="0.2">
      <c r="B104" s="56" t="s">
        <v>145</v>
      </c>
      <c r="C104" s="350"/>
      <c r="D104" s="155">
        <f t="shared" si="20"/>
        <v>0</v>
      </c>
      <c r="E104" s="295"/>
      <c r="F104" s="335"/>
      <c r="G104" s="310"/>
      <c r="H104" s="80">
        <f t="shared" si="21"/>
        <v>0</v>
      </c>
      <c r="I104" s="80"/>
      <c r="J104" s="295"/>
      <c r="K104" s="167"/>
      <c r="L104" s="167"/>
      <c r="M104" s="167"/>
      <c r="N104" s="167"/>
      <c r="O104" s="167"/>
      <c r="P104" s="349"/>
      <c r="Q104" s="154">
        <f t="shared" ref="Q104:Q109" si="22">IFERROR(P104/$AC$1,0)</f>
        <v>0</v>
      </c>
      <c r="R104" s="167"/>
      <c r="S104" s="335"/>
      <c r="T104" s="295"/>
      <c r="U104" s="358"/>
      <c r="W104" s="80">
        <f t="shared" si="10"/>
        <v>0</v>
      </c>
      <c r="AG104" s="254" t="s">
        <v>60</v>
      </c>
      <c r="AH104" s="255" t="s">
        <v>60</v>
      </c>
      <c r="AI104" s="255" t="s">
        <v>61</v>
      </c>
      <c r="AJ104" s="255" t="s">
        <v>61</v>
      </c>
      <c r="AK104" s="255" t="s">
        <v>60</v>
      </c>
      <c r="AL104" s="255" t="s">
        <v>60</v>
      </c>
      <c r="AM104" s="255" t="s">
        <v>61</v>
      </c>
      <c r="AN104" s="255" t="s">
        <v>61</v>
      </c>
      <c r="AO104" s="255" t="s">
        <v>60</v>
      </c>
      <c r="AP104" s="255" t="s">
        <v>60</v>
      </c>
      <c r="AQ104" s="255" t="s">
        <v>60</v>
      </c>
      <c r="AR104" s="255" t="s">
        <v>61</v>
      </c>
      <c r="AS104" s="255" t="s">
        <v>61</v>
      </c>
      <c r="AT104" s="255" t="s">
        <v>60</v>
      </c>
      <c r="AU104" s="255" t="s">
        <v>61</v>
      </c>
      <c r="AV104" s="255" t="s">
        <v>60</v>
      </c>
      <c r="AW104" s="255" t="s">
        <v>60</v>
      </c>
      <c r="AX104" s="255" t="s">
        <v>60</v>
      </c>
    </row>
    <row r="105" spans="2:50" s="72" customFormat="1" ht="13.5" hidden="1" thickBot="1" x14ac:dyDescent="0.25">
      <c r="B105" s="56" t="s">
        <v>243</v>
      </c>
      <c r="C105" s="350"/>
      <c r="D105" s="155">
        <f t="shared" si="20"/>
        <v>0</v>
      </c>
      <c r="E105" s="295"/>
      <c r="F105" s="335"/>
      <c r="G105" s="310"/>
      <c r="H105" s="80">
        <f t="shared" si="21"/>
        <v>0</v>
      </c>
      <c r="I105" s="80"/>
      <c r="J105" s="295"/>
      <c r="K105" s="356"/>
      <c r="L105" s="158">
        <f>IFERROR(K105/$AC$1,0)</f>
        <v>0</v>
      </c>
      <c r="M105" s="167"/>
      <c r="N105" s="357"/>
      <c r="O105" s="167"/>
      <c r="P105" s="350"/>
      <c r="Q105" s="155">
        <f t="shared" si="22"/>
        <v>0</v>
      </c>
      <c r="R105" s="167"/>
      <c r="S105" s="335"/>
      <c r="T105" s="295"/>
      <c r="U105" s="358"/>
      <c r="W105" s="80">
        <f t="shared" si="10"/>
        <v>0</v>
      </c>
      <c r="AG105" s="254" t="s">
        <v>61</v>
      </c>
      <c r="AH105" s="255" t="s">
        <v>60</v>
      </c>
      <c r="AI105" s="255" t="s">
        <v>61</v>
      </c>
      <c r="AJ105" s="255" t="s">
        <v>60</v>
      </c>
      <c r="AK105" s="255" t="s">
        <v>60</v>
      </c>
      <c r="AL105" s="255" t="s">
        <v>61</v>
      </c>
      <c r="AM105" s="255" t="s">
        <v>61</v>
      </c>
      <c r="AN105" s="255" t="s">
        <v>61</v>
      </c>
      <c r="AO105" s="255" t="s">
        <v>61</v>
      </c>
      <c r="AP105" s="255" t="s">
        <v>60</v>
      </c>
      <c r="AQ105" s="255" t="s">
        <v>60</v>
      </c>
      <c r="AR105" s="255" t="s">
        <v>61</v>
      </c>
      <c r="AS105" s="255" t="s">
        <v>61</v>
      </c>
      <c r="AT105" s="255" t="s">
        <v>61</v>
      </c>
      <c r="AU105" s="255" t="s">
        <v>61</v>
      </c>
      <c r="AV105" s="255" t="s">
        <v>61</v>
      </c>
      <c r="AW105" s="255" t="s">
        <v>61</v>
      </c>
      <c r="AX105" s="255" t="s">
        <v>61</v>
      </c>
    </row>
    <row r="106" spans="2:50" s="72" customFormat="1" ht="12.75" hidden="1" x14ac:dyDescent="0.2">
      <c r="B106" s="55" t="s">
        <v>244</v>
      </c>
      <c r="C106" s="350"/>
      <c r="D106" s="155">
        <f t="shared" si="20"/>
        <v>0</v>
      </c>
      <c r="E106" s="295"/>
      <c r="F106" s="335"/>
      <c r="G106" s="310"/>
      <c r="H106" s="80">
        <f t="shared" si="21"/>
        <v>0</v>
      </c>
      <c r="I106" s="80"/>
      <c r="J106" s="295"/>
      <c r="K106" s="167"/>
      <c r="L106" s="167"/>
      <c r="M106" s="167"/>
      <c r="N106" s="167"/>
      <c r="O106" s="167"/>
      <c r="P106" s="350"/>
      <c r="Q106" s="155">
        <f t="shared" si="22"/>
        <v>0</v>
      </c>
      <c r="R106" s="167"/>
      <c r="S106" s="335"/>
      <c r="T106" s="295"/>
      <c r="U106" s="358"/>
      <c r="W106" s="80">
        <f t="shared" si="10"/>
        <v>0</v>
      </c>
      <c r="AG106" s="254" t="s">
        <v>60</v>
      </c>
      <c r="AH106" s="255" t="s">
        <v>60</v>
      </c>
      <c r="AI106" s="255" t="s">
        <v>61</v>
      </c>
      <c r="AJ106" s="255" t="s">
        <v>60</v>
      </c>
      <c r="AK106" s="255" t="s">
        <v>60</v>
      </c>
      <c r="AL106" s="255" t="s">
        <v>61</v>
      </c>
      <c r="AM106" s="255" t="s">
        <v>61</v>
      </c>
      <c r="AN106" s="255" t="s">
        <v>61</v>
      </c>
      <c r="AO106" s="255" t="s">
        <v>61</v>
      </c>
      <c r="AP106" s="255" t="s">
        <v>60</v>
      </c>
      <c r="AQ106" s="255" t="s">
        <v>60</v>
      </c>
      <c r="AR106" s="255" t="s">
        <v>61</v>
      </c>
      <c r="AS106" s="255" t="s">
        <v>61</v>
      </c>
      <c r="AT106" s="255" t="s">
        <v>61</v>
      </c>
      <c r="AU106" s="255" t="s">
        <v>61</v>
      </c>
      <c r="AV106" s="255" t="s">
        <v>61</v>
      </c>
      <c r="AW106" s="255" t="s">
        <v>60</v>
      </c>
      <c r="AX106" s="255" t="s">
        <v>60</v>
      </c>
    </row>
    <row r="107" spans="2:50" s="72" customFormat="1" ht="12.75" hidden="1" x14ac:dyDescent="0.2">
      <c r="B107" s="56" t="s">
        <v>245</v>
      </c>
      <c r="C107" s="350"/>
      <c r="D107" s="155">
        <f t="shared" si="20"/>
        <v>0</v>
      </c>
      <c r="E107" s="295"/>
      <c r="F107" s="335"/>
      <c r="G107" s="310"/>
      <c r="H107" s="80">
        <f t="shared" si="21"/>
        <v>0</v>
      </c>
      <c r="I107" s="80"/>
      <c r="J107" s="295"/>
      <c r="K107" s="344"/>
      <c r="L107" s="153">
        <f>IFERROR(K107/$AC$1,0)</f>
        <v>0</v>
      </c>
      <c r="M107" s="167"/>
      <c r="N107" s="334"/>
      <c r="O107" s="167"/>
      <c r="P107" s="350"/>
      <c r="Q107" s="155">
        <f t="shared" si="22"/>
        <v>0</v>
      </c>
      <c r="R107" s="167"/>
      <c r="S107" s="335"/>
      <c r="T107" s="295"/>
      <c r="U107" s="358"/>
      <c r="W107" s="80">
        <f t="shared" si="10"/>
        <v>0</v>
      </c>
      <c r="AG107" s="254" t="s">
        <v>60</v>
      </c>
      <c r="AH107" s="255" t="s">
        <v>60</v>
      </c>
      <c r="AI107" s="255" t="s">
        <v>61</v>
      </c>
      <c r="AJ107" s="255" t="s">
        <v>60</v>
      </c>
      <c r="AK107" s="255" t="s">
        <v>61</v>
      </c>
      <c r="AL107" s="255" t="s">
        <v>61</v>
      </c>
      <c r="AM107" s="255" t="s">
        <v>61</v>
      </c>
      <c r="AN107" s="255" t="s">
        <v>61</v>
      </c>
      <c r="AO107" s="255" t="s">
        <v>61</v>
      </c>
      <c r="AP107" s="255" t="s">
        <v>61</v>
      </c>
      <c r="AQ107" s="255" t="s">
        <v>61</v>
      </c>
      <c r="AR107" s="255" t="s">
        <v>61</v>
      </c>
      <c r="AS107" s="255" t="s">
        <v>61</v>
      </c>
      <c r="AT107" s="255" t="s">
        <v>61</v>
      </c>
      <c r="AU107" s="255" t="s">
        <v>61</v>
      </c>
      <c r="AV107" s="255" t="s">
        <v>61</v>
      </c>
      <c r="AW107" s="255" t="s">
        <v>60</v>
      </c>
      <c r="AX107" s="255" t="s">
        <v>60</v>
      </c>
    </row>
    <row r="108" spans="2:50" s="72" customFormat="1" ht="12.75" hidden="1" x14ac:dyDescent="0.2">
      <c r="B108" s="56" t="s">
        <v>246</v>
      </c>
      <c r="C108" s="350"/>
      <c r="D108" s="155">
        <f t="shared" si="20"/>
        <v>0</v>
      </c>
      <c r="E108" s="295"/>
      <c r="F108" s="335"/>
      <c r="G108" s="310"/>
      <c r="H108" s="80">
        <f t="shared" si="21"/>
        <v>0</v>
      </c>
      <c r="I108" s="80"/>
      <c r="J108" s="295"/>
      <c r="K108" s="350"/>
      <c r="L108" s="155">
        <f>IFERROR(K108/$AC$1,0)</f>
        <v>0</v>
      </c>
      <c r="M108" s="167"/>
      <c r="N108" s="335"/>
      <c r="O108" s="167"/>
      <c r="P108" s="350"/>
      <c r="Q108" s="155">
        <f t="shared" si="22"/>
        <v>0</v>
      </c>
      <c r="R108" s="167"/>
      <c r="S108" s="335"/>
      <c r="T108" s="295"/>
      <c r="U108" s="358"/>
      <c r="W108" s="80">
        <f t="shared" si="10"/>
        <v>0</v>
      </c>
      <c r="AG108" s="254" t="s">
        <v>60</v>
      </c>
      <c r="AH108" s="255" t="s">
        <v>60</v>
      </c>
      <c r="AI108" s="255" t="s">
        <v>61</v>
      </c>
      <c r="AJ108" s="255" t="s">
        <v>60</v>
      </c>
      <c r="AK108" s="255" t="s">
        <v>61</v>
      </c>
      <c r="AL108" s="255" t="s">
        <v>61</v>
      </c>
      <c r="AM108" s="255" t="s">
        <v>61</v>
      </c>
      <c r="AN108" s="255" t="s">
        <v>61</v>
      </c>
      <c r="AO108" s="255" t="s">
        <v>60</v>
      </c>
      <c r="AP108" s="255" t="s">
        <v>61</v>
      </c>
      <c r="AQ108" s="255" t="s">
        <v>61</v>
      </c>
      <c r="AR108" s="255" t="s">
        <v>61</v>
      </c>
      <c r="AS108" s="255" t="s">
        <v>61</v>
      </c>
      <c r="AT108" s="255" t="s">
        <v>61</v>
      </c>
      <c r="AU108" s="255" t="s">
        <v>61</v>
      </c>
      <c r="AV108" s="255" t="s">
        <v>61</v>
      </c>
      <c r="AW108" s="255" t="s">
        <v>60</v>
      </c>
      <c r="AX108" s="255" t="s">
        <v>60</v>
      </c>
    </row>
    <row r="109" spans="2:50" s="72" customFormat="1" ht="12.75" hidden="1" x14ac:dyDescent="0.2">
      <c r="B109" s="56" t="s">
        <v>247</v>
      </c>
      <c r="C109" s="350"/>
      <c r="D109" s="155">
        <f t="shared" si="20"/>
        <v>0</v>
      </c>
      <c r="E109" s="295"/>
      <c r="F109" s="335"/>
      <c r="G109" s="310"/>
      <c r="H109" s="80">
        <f t="shared" si="21"/>
        <v>0</v>
      </c>
      <c r="I109" s="80"/>
      <c r="J109" s="295"/>
      <c r="K109" s="350"/>
      <c r="L109" s="155">
        <f>IFERROR(K109/$AC$1,0)</f>
        <v>0</v>
      </c>
      <c r="M109" s="167"/>
      <c r="N109" s="335"/>
      <c r="O109" s="167"/>
      <c r="P109" s="350"/>
      <c r="Q109" s="155">
        <f t="shared" si="22"/>
        <v>0</v>
      </c>
      <c r="R109" s="167"/>
      <c r="S109" s="335"/>
      <c r="T109" s="295"/>
      <c r="U109" s="358"/>
      <c r="W109" s="80">
        <f t="shared" si="10"/>
        <v>0</v>
      </c>
      <c r="AG109" s="254" t="s">
        <v>60</v>
      </c>
      <c r="AH109" s="255" t="s">
        <v>60</v>
      </c>
      <c r="AI109" s="255" t="s">
        <v>61</v>
      </c>
      <c r="AJ109" s="255" t="s">
        <v>60</v>
      </c>
      <c r="AK109" s="255" t="s">
        <v>61</v>
      </c>
      <c r="AL109" s="255" t="s">
        <v>61</v>
      </c>
      <c r="AM109" s="255" t="s">
        <v>61</v>
      </c>
      <c r="AN109" s="255" t="s">
        <v>61</v>
      </c>
      <c r="AO109" s="255" t="s">
        <v>61</v>
      </c>
      <c r="AP109" s="255" t="s">
        <v>60</v>
      </c>
      <c r="AQ109" s="255" t="s">
        <v>61</v>
      </c>
      <c r="AR109" s="255" t="s">
        <v>61</v>
      </c>
      <c r="AS109" s="255" t="s">
        <v>61</v>
      </c>
      <c r="AT109" s="255" t="s">
        <v>61</v>
      </c>
      <c r="AU109" s="255" t="s">
        <v>61</v>
      </c>
      <c r="AV109" s="255" t="s">
        <v>61</v>
      </c>
      <c r="AW109" s="255" t="s">
        <v>61</v>
      </c>
      <c r="AX109" s="255" t="s">
        <v>61</v>
      </c>
    </row>
    <row r="110" spans="2:50" s="72" customFormat="1" ht="12.75" hidden="1" x14ac:dyDescent="0.2">
      <c r="B110" s="56" t="s">
        <v>248</v>
      </c>
      <c r="C110" s="350"/>
      <c r="D110" s="155">
        <f t="shared" si="20"/>
        <v>0</v>
      </c>
      <c r="E110" s="295"/>
      <c r="F110" s="335"/>
      <c r="G110" s="310"/>
      <c r="H110" s="80">
        <f t="shared" si="21"/>
        <v>0</v>
      </c>
      <c r="I110" s="80"/>
      <c r="J110" s="295"/>
      <c r="K110" s="167"/>
      <c r="L110" s="167"/>
      <c r="M110" s="167"/>
      <c r="N110" s="167"/>
      <c r="O110" s="167"/>
      <c r="P110" s="167"/>
      <c r="Q110" s="167"/>
      <c r="R110" s="167"/>
      <c r="S110" s="167"/>
      <c r="T110" s="295"/>
      <c r="U110" s="358"/>
      <c r="W110" s="80">
        <f t="shared" si="10"/>
        <v>0</v>
      </c>
      <c r="AG110" s="254" t="s">
        <v>60</v>
      </c>
      <c r="AH110" s="255" t="s">
        <v>61</v>
      </c>
      <c r="AI110" s="255" t="s">
        <v>61</v>
      </c>
      <c r="AJ110" s="255" t="s">
        <v>60</v>
      </c>
      <c r="AK110" s="255" t="s">
        <v>61</v>
      </c>
      <c r="AL110" s="255" t="s">
        <v>61</v>
      </c>
      <c r="AM110" s="255" t="s">
        <v>61</v>
      </c>
      <c r="AN110" s="255" t="s">
        <v>61</v>
      </c>
      <c r="AO110" s="255" t="s">
        <v>61</v>
      </c>
      <c r="AP110" s="255" t="s">
        <v>61</v>
      </c>
      <c r="AQ110" s="255" t="s">
        <v>61</v>
      </c>
      <c r="AR110" s="255" t="s">
        <v>61</v>
      </c>
      <c r="AS110" s="255" t="s">
        <v>61</v>
      </c>
      <c r="AT110" s="255" t="s">
        <v>61</v>
      </c>
      <c r="AU110" s="255" t="s">
        <v>61</v>
      </c>
      <c r="AV110" s="255" t="s">
        <v>61</v>
      </c>
      <c r="AW110" s="255" t="s">
        <v>61</v>
      </c>
      <c r="AX110" s="255" t="s">
        <v>61</v>
      </c>
    </row>
    <row r="111" spans="2:50" s="72" customFormat="1" ht="12.75" hidden="1" x14ac:dyDescent="0.2">
      <c r="B111" s="55" t="s">
        <v>249</v>
      </c>
      <c r="C111" s="350"/>
      <c r="D111" s="155">
        <f t="shared" si="20"/>
        <v>0</v>
      </c>
      <c r="E111" s="295"/>
      <c r="F111" s="335"/>
      <c r="G111" s="310"/>
      <c r="H111" s="80">
        <f t="shared" si="21"/>
        <v>0</v>
      </c>
      <c r="I111" s="80"/>
      <c r="J111" s="295"/>
      <c r="K111" s="167"/>
      <c r="L111" s="167"/>
      <c r="M111" s="167"/>
      <c r="N111" s="167"/>
      <c r="O111" s="167"/>
      <c r="P111" s="167"/>
      <c r="Q111" s="167"/>
      <c r="R111" s="167"/>
      <c r="S111" s="167"/>
      <c r="T111" s="295"/>
      <c r="U111" s="358"/>
      <c r="W111" s="80">
        <f t="shared" si="10"/>
        <v>0</v>
      </c>
      <c r="AG111" s="254" t="s">
        <v>61</v>
      </c>
      <c r="AH111" s="255" t="s">
        <v>61</v>
      </c>
      <c r="AI111" s="255" t="s">
        <v>61</v>
      </c>
      <c r="AJ111" s="255" t="s">
        <v>60</v>
      </c>
      <c r="AK111" s="255" t="s">
        <v>61</v>
      </c>
      <c r="AL111" s="255" t="s">
        <v>61</v>
      </c>
      <c r="AM111" s="255" t="s">
        <v>61</v>
      </c>
      <c r="AN111" s="255" t="s">
        <v>61</v>
      </c>
      <c r="AO111" s="255" t="s">
        <v>61</v>
      </c>
      <c r="AP111" s="255" t="s">
        <v>61</v>
      </c>
      <c r="AQ111" s="255" t="s">
        <v>61</v>
      </c>
      <c r="AR111" s="255" t="s">
        <v>61</v>
      </c>
      <c r="AS111" s="255" t="s">
        <v>61</v>
      </c>
      <c r="AT111" s="255" t="s">
        <v>61</v>
      </c>
      <c r="AU111" s="255" t="s">
        <v>61</v>
      </c>
      <c r="AV111" s="255" t="s">
        <v>61</v>
      </c>
      <c r="AW111" s="255" t="s">
        <v>60</v>
      </c>
      <c r="AX111" s="255" t="s">
        <v>60</v>
      </c>
    </row>
    <row r="112" spans="2:50" s="72" customFormat="1" ht="13.5" thickBot="1" x14ac:dyDescent="0.25">
      <c r="B112" s="39" t="s">
        <v>144</v>
      </c>
      <c r="C112" s="78"/>
      <c r="D112" s="159">
        <f t="shared" si="20"/>
        <v>0</v>
      </c>
      <c r="E112" s="295"/>
      <c r="F112" s="152"/>
      <c r="G112" s="310"/>
      <c r="H112" s="295">
        <f t="shared" si="21"/>
        <v>0</v>
      </c>
      <c r="I112" s="306"/>
      <c r="J112" s="295"/>
      <c r="K112" s="362"/>
      <c r="L112" s="159">
        <f>IFERROR(K112/$AC$1,0)</f>
        <v>0</v>
      </c>
      <c r="M112" s="167"/>
      <c r="N112" s="341"/>
      <c r="O112" s="167"/>
      <c r="P112" s="366"/>
      <c r="Q112" s="156">
        <f>IFERROR(P112/$AC$1,0)</f>
        <v>0</v>
      </c>
      <c r="R112" s="167"/>
      <c r="S112" s="367"/>
      <c r="T112" s="295"/>
      <c r="U112" s="306"/>
      <c r="W112" s="305">
        <f t="shared" si="10"/>
        <v>0</v>
      </c>
      <c r="AG112" s="254" t="s">
        <v>60</v>
      </c>
      <c r="AH112" s="255" t="s">
        <v>60</v>
      </c>
      <c r="AI112" s="255" t="s">
        <v>60</v>
      </c>
      <c r="AJ112" s="255" t="s">
        <v>60</v>
      </c>
      <c r="AK112" s="255" t="s">
        <v>61</v>
      </c>
      <c r="AL112" s="255" t="s">
        <v>61</v>
      </c>
      <c r="AM112" s="255" t="s">
        <v>60</v>
      </c>
      <c r="AN112" s="255" t="s">
        <v>60</v>
      </c>
      <c r="AO112" s="255" t="s">
        <v>60</v>
      </c>
      <c r="AP112" s="255" t="s">
        <v>60</v>
      </c>
      <c r="AQ112" s="255" t="s">
        <v>60</v>
      </c>
      <c r="AR112" s="255" t="s">
        <v>60</v>
      </c>
      <c r="AS112" s="255" t="s">
        <v>61</v>
      </c>
      <c r="AT112" s="255" t="s">
        <v>61</v>
      </c>
      <c r="AU112" s="255" t="s">
        <v>61</v>
      </c>
      <c r="AV112" s="255" t="s">
        <v>61</v>
      </c>
      <c r="AW112" s="255" t="s">
        <v>60</v>
      </c>
      <c r="AX112" s="255" t="s">
        <v>60</v>
      </c>
    </row>
    <row r="113" spans="2:50" s="72" customFormat="1" ht="12.75" hidden="1" x14ac:dyDescent="0.2">
      <c r="B113" s="71" t="s">
        <v>62</v>
      </c>
      <c r="C113" s="361"/>
      <c r="D113" s="309">
        <f t="shared" si="20"/>
        <v>0</v>
      </c>
      <c r="E113" s="295"/>
      <c r="F113" s="360"/>
      <c r="G113" s="310"/>
      <c r="H113" s="80"/>
      <c r="I113" s="80">
        <f>F113</f>
        <v>0</v>
      </c>
      <c r="J113" s="295"/>
      <c r="K113" s="167"/>
      <c r="L113" s="167"/>
      <c r="M113" s="167"/>
      <c r="N113" s="167"/>
      <c r="O113" s="167"/>
      <c r="P113" s="167"/>
      <c r="Q113" s="167"/>
      <c r="R113" s="167"/>
      <c r="S113" s="167"/>
      <c r="T113" s="295"/>
      <c r="U113" s="358"/>
      <c r="W113" s="300">
        <f t="shared" si="10"/>
        <v>0</v>
      </c>
      <c r="AG113" s="254" t="s">
        <v>60</v>
      </c>
      <c r="AH113" s="255" t="s">
        <v>61</v>
      </c>
      <c r="AI113" s="255" t="s">
        <v>61</v>
      </c>
      <c r="AJ113" s="255" t="s">
        <v>61</v>
      </c>
      <c r="AK113" s="255" t="s">
        <v>61</v>
      </c>
      <c r="AL113" s="255" t="s">
        <v>61</v>
      </c>
      <c r="AM113" s="255" t="s">
        <v>61</v>
      </c>
      <c r="AN113" s="255" t="s">
        <v>61</v>
      </c>
      <c r="AO113" s="255" t="s">
        <v>60</v>
      </c>
      <c r="AP113" s="255" t="s">
        <v>61</v>
      </c>
      <c r="AQ113" s="255" t="s">
        <v>60</v>
      </c>
      <c r="AR113" s="255" t="s">
        <v>61</v>
      </c>
      <c r="AS113" s="255" t="s">
        <v>60</v>
      </c>
      <c r="AT113" s="255" t="s">
        <v>61</v>
      </c>
      <c r="AU113" s="255" t="s">
        <v>61</v>
      </c>
      <c r="AV113" s="255" t="s">
        <v>61</v>
      </c>
      <c r="AW113" s="255" t="s">
        <v>60</v>
      </c>
      <c r="AX113" s="255" t="s">
        <v>60</v>
      </c>
    </row>
    <row r="114" spans="2:50" s="72" customFormat="1" ht="12.75" hidden="1" x14ac:dyDescent="0.2">
      <c r="B114" s="55" t="s">
        <v>84</v>
      </c>
      <c r="C114" s="350"/>
      <c r="D114" s="155">
        <f t="shared" si="20"/>
        <v>0</v>
      </c>
      <c r="E114" s="295"/>
      <c r="F114" s="335"/>
      <c r="G114" s="310"/>
      <c r="H114" s="80"/>
      <c r="I114" s="80">
        <f t="shared" ref="I114:I135" si="23">F114</f>
        <v>0</v>
      </c>
      <c r="J114" s="295"/>
      <c r="K114" s="167"/>
      <c r="L114" s="167"/>
      <c r="M114" s="167"/>
      <c r="N114" s="167"/>
      <c r="O114" s="167"/>
      <c r="P114" s="167"/>
      <c r="Q114" s="167"/>
      <c r="R114" s="167"/>
      <c r="S114" s="167"/>
      <c r="T114" s="295"/>
      <c r="U114" s="358"/>
      <c r="W114" s="80">
        <f t="shared" si="10"/>
        <v>0</v>
      </c>
      <c r="AG114" s="254" t="s">
        <v>60</v>
      </c>
      <c r="AH114" s="255" t="s">
        <v>61</v>
      </c>
      <c r="AI114" s="255" t="s">
        <v>61</v>
      </c>
      <c r="AJ114" s="255" t="s">
        <v>61</v>
      </c>
      <c r="AK114" s="255" t="s">
        <v>61</v>
      </c>
      <c r="AL114" s="255" t="s">
        <v>61</v>
      </c>
      <c r="AM114" s="255" t="s">
        <v>61</v>
      </c>
      <c r="AN114" s="255" t="s">
        <v>61</v>
      </c>
      <c r="AO114" s="255" t="s">
        <v>60</v>
      </c>
      <c r="AP114" s="255" t="s">
        <v>61</v>
      </c>
      <c r="AQ114" s="255" t="s">
        <v>60</v>
      </c>
      <c r="AR114" s="255" t="s">
        <v>61</v>
      </c>
      <c r="AS114" s="255" t="s">
        <v>61</v>
      </c>
      <c r="AT114" s="255" t="s">
        <v>61</v>
      </c>
      <c r="AU114" s="255" t="s">
        <v>61</v>
      </c>
      <c r="AV114" s="255" t="s">
        <v>61</v>
      </c>
      <c r="AW114" s="255" t="s">
        <v>60</v>
      </c>
      <c r="AX114" s="255" t="s">
        <v>60</v>
      </c>
    </row>
    <row r="115" spans="2:50" s="72" customFormat="1" ht="12.75" hidden="1" x14ac:dyDescent="0.2">
      <c r="B115" s="55" t="s">
        <v>65</v>
      </c>
      <c r="C115" s="350"/>
      <c r="D115" s="155">
        <f t="shared" si="20"/>
        <v>0</v>
      </c>
      <c r="E115" s="295"/>
      <c r="F115" s="335"/>
      <c r="G115" s="310"/>
      <c r="H115" s="80"/>
      <c r="I115" s="80">
        <f t="shared" si="23"/>
        <v>0</v>
      </c>
      <c r="J115" s="295"/>
      <c r="K115" s="167"/>
      <c r="L115" s="167"/>
      <c r="M115" s="167"/>
      <c r="N115" s="167"/>
      <c r="O115" s="167"/>
      <c r="P115" s="167"/>
      <c r="Q115" s="167"/>
      <c r="R115" s="167"/>
      <c r="S115" s="167"/>
      <c r="T115" s="295"/>
      <c r="U115" s="358"/>
      <c r="W115" s="80">
        <f t="shared" si="10"/>
        <v>0</v>
      </c>
      <c r="AG115" s="254" t="s">
        <v>61</v>
      </c>
      <c r="AH115" s="255" t="s">
        <v>60</v>
      </c>
      <c r="AI115" s="255" t="s">
        <v>61</v>
      </c>
      <c r="AJ115" s="255" t="s">
        <v>61</v>
      </c>
      <c r="AK115" s="255" t="s">
        <v>61</v>
      </c>
      <c r="AL115" s="255" t="s">
        <v>61</v>
      </c>
      <c r="AM115" s="255" t="s">
        <v>61</v>
      </c>
      <c r="AN115" s="255" t="s">
        <v>61</v>
      </c>
      <c r="AO115" s="255" t="s">
        <v>61</v>
      </c>
      <c r="AP115" s="255" t="s">
        <v>61</v>
      </c>
      <c r="AQ115" s="255" t="s">
        <v>61</v>
      </c>
      <c r="AR115" s="255" t="s">
        <v>61</v>
      </c>
      <c r="AS115" s="255" t="s">
        <v>61</v>
      </c>
      <c r="AT115" s="255" t="s">
        <v>61</v>
      </c>
      <c r="AU115" s="255" t="s">
        <v>61</v>
      </c>
      <c r="AV115" s="255" t="s">
        <v>61</v>
      </c>
      <c r="AW115" s="255" t="s">
        <v>61</v>
      </c>
      <c r="AX115" s="255" t="s">
        <v>61</v>
      </c>
    </row>
    <row r="116" spans="2:50" s="72" customFormat="1" ht="12.75" hidden="1" x14ac:dyDescent="0.2">
      <c r="B116" s="55" t="s">
        <v>47</v>
      </c>
      <c r="C116" s="350"/>
      <c r="D116" s="155">
        <f t="shared" si="20"/>
        <v>0</v>
      </c>
      <c r="E116" s="295"/>
      <c r="F116" s="335"/>
      <c r="G116" s="310"/>
      <c r="H116" s="80"/>
      <c r="I116" s="80">
        <f t="shared" si="23"/>
        <v>0</v>
      </c>
      <c r="J116" s="295"/>
      <c r="K116" s="167"/>
      <c r="L116" s="167"/>
      <c r="M116" s="167"/>
      <c r="N116" s="167"/>
      <c r="O116" s="167"/>
      <c r="P116" s="167"/>
      <c r="Q116" s="167"/>
      <c r="R116" s="167"/>
      <c r="S116" s="167"/>
      <c r="T116" s="295"/>
      <c r="U116" s="358"/>
      <c r="W116" s="80">
        <f t="shared" si="10"/>
        <v>0</v>
      </c>
      <c r="AG116" s="254" t="s">
        <v>61</v>
      </c>
      <c r="AH116" s="255" t="s">
        <v>61</v>
      </c>
      <c r="AI116" s="255" t="s">
        <v>61</v>
      </c>
      <c r="AJ116" s="255" t="s">
        <v>61</v>
      </c>
      <c r="AK116" s="255" t="s">
        <v>61</v>
      </c>
      <c r="AL116" s="255" t="s">
        <v>61</v>
      </c>
      <c r="AM116" s="255" t="s">
        <v>61</v>
      </c>
      <c r="AN116" s="255" t="s">
        <v>61</v>
      </c>
      <c r="AO116" s="255" t="s">
        <v>61</v>
      </c>
      <c r="AP116" s="255" t="s">
        <v>61</v>
      </c>
      <c r="AQ116" s="255" t="s">
        <v>61</v>
      </c>
      <c r="AR116" s="255" t="s">
        <v>61</v>
      </c>
      <c r="AS116" s="255" t="s">
        <v>61</v>
      </c>
      <c r="AT116" s="255" t="s">
        <v>61</v>
      </c>
      <c r="AU116" s="255" t="s">
        <v>61</v>
      </c>
      <c r="AV116" s="255" t="s">
        <v>61</v>
      </c>
      <c r="AW116" s="255" t="s">
        <v>61</v>
      </c>
      <c r="AX116" s="255" t="s">
        <v>61</v>
      </c>
    </row>
    <row r="117" spans="2:50" s="72" customFormat="1" ht="12.75" hidden="1" x14ac:dyDescent="0.2">
      <c r="B117" s="55" t="s">
        <v>52</v>
      </c>
      <c r="C117" s="350"/>
      <c r="D117" s="155">
        <f t="shared" si="20"/>
        <v>0</v>
      </c>
      <c r="E117" s="295"/>
      <c r="F117" s="335"/>
      <c r="G117" s="310"/>
      <c r="H117" s="80"/>
      <c r="I117" s="80">
        <f t="shared" si="23"/>
        <v>0</v>
      </c>
      <c r="J117" s="295"/>
      <c r="K117" s="167"/>
      <c r="L117" s="167"/>
      <c r="M117" s="167"/>
      <c r="N117" s="167"/>
      <c r="O117" s="167"/>
      <c r="P117" s="167"/>
      <c r="Q117" s="167"/>
      <c r="R117" s="167"/>
      <c r="S117" s="167"/>
      <c r="T117" s="295"/>
      <c r="U117" s="358"/>
      <c r="W117" s="80">
        <f t="shared" si="10"/>
        <v>0</v>
      </c>
      <c r="AG117" s="254" t="s">
        <v>60</v>
      </c>
      <c r="AH117" s="255" t="s">
        <v>60</v>
      </c>
      <c r="AI117" s="255" t="s">
        <v>61</v>
      </c>
      <c r="AJ117" s="255" t="s">
        <v>61</v>
      </c>
      <c r="AK117" s="255" t="s">
        <v>61</v>
      </c>
      <c r="AL117" s="255" t="s">
        <v>61</v>
      </c>
      <c r="AM117" s="255" t="s">
        <v>61</v>
      </c>
      <c r="AN117" s="255" t="s">
        <v>61</v>
      </c>
      <c r="AO117" s="255" t="s">
        <v>61</v>
      </c>
      <c r="AP117" s="255" t="s">
        <v>61</v>
      </c>
      <c r="AQ117" s="255" t="s">
        <v>61</v>
      </c>
      <c r="AR117" s="255" t="s">
        <v>61</v>
      </c>
      <c r="AS117" s="255" t="s">
        <v>61</v>
      </c>
      <c r="AT117" s="255" t="s">
        <v>61</v>
      </c>
      <c r="AU117" s="255" t="s">
        <v>61</v>
      </c>
      <c r="AV117" s="255" t="s">
        <v>61</v>
      </c>
      <c r="AW117" s="255" t="s">
        <v>60</v>
      </c>
      <c r="AX117" s="255" t="s">
        <v>60</v>
      </c>
    </row>
    <row r="118" spans="2:50" s="72" customFormat="1" ht="12.75" hidden="1" x14ac:dyDescent="0.2">
      <c r="B118" s="55" t="s">
        <v>63</v>
      </c>
      <c r="C118" s="350"/>
      <c r="D118" s="155">
        <f t="shared" ref="D118:D136" si="24">IFERROR(C118/$AC$1,0)</f>
        <v>0</v>
      </c>
      <c r="E118" s="295"/>
      <c r="F118" s="335"/>
      <c r="G118" s="310"/>
      <c r="H118" s="80"/>
      <c r="I118" s="80">
        <f t="shared" si="23"/>
        <v>0</v>
      </c>
      <c r="J118" s="295"/>
      <c r="K118" s="167"/>
      <c r="L118" s="167"/>
      <c r="M118" s="167"/>
      <c r="N118" s="167"/>
      <c r="O118" s="167"/>
      <c r="P118" s="167"/>
      <c r="Q118" s="167"/>
      <c r="R118" s="167"/>
      <c r="S118" s="167"/>
      <c r="T118" s="295"/>
      <c r="U118" s="358"/>
      <c r="W118" s="80">
        <f t="shared" si="10"/>
        <v>0</v>
      </c>
      <c r="AG118" s="254" t="s">
        <v>60</v>
      </c>
      <c r="AH118" s="255" t="s">
        <v>61</v>
      </c>
      <c r="AI118" s="255" t="s">
        <v>61</v>
      </c>
      <c r="AJ118" s="255" t="s">
        <v>61</v>
      </c>
      <c r="AK118" s="255" t="s">
        <v>61</v>
      </c>
      <c r="AL118" s="255" t="s">
        <v>61</v>
      </c>
      <c r="AM118" s="255" t="s">
        <v>61</v>
      </c>
      <c r="AN118" s="255" t="s">
        <v>61</v>
      </c>
      <c r="AO118" s="255" t="s">
        <v>60</v>
      </c>
      <c r="AP118" s="255" t="s">
        <v>61</v>
      </c>
      <c r="AQ118" s="255" t="s">
        <v>60</v>
      </c>
      <c r="AR118" s="255" t="s">
        <v>61</v>
      </c>
      <c r="AS118" s="255" t="s">
        <v>60</v>
      </c>
      <c r="AT118" s="255" t="s">
        <v>61</v>
      </c>
      <c r="AU118" s="255" t="s">
        <v>61</v>
      </c>
      <c r="AV118" s="255" t="s">
        <v>61</v>
      </c>
      <c r="AW118" s="255" t="s">
        <v>60</v>
      </c>
      <c r="AX118" s="255" t="s">
        <v>60</v>
      </c>
    </row>
    <row r="119" spans="2:50" s="72" customFormat="1" ht="12.75" hidden="1" x14ac:dyDescent="0.2">
      <c r="B119" s="55" t="s">
        <v>120</v>
      </c>
      <c r="C119" s="350"/>
      <c r="D119" s="155">
        <f t="shared" si="24"/>
        <v>0</v>
      </c>
      <c r="E119" s="295"/>
      <c r="F119" s="335"/>
      <c r="G119" s="310"/>
      <c r="H119" s="80"/>
      <c r="I119" s="80">
        <f t="shared" si="23"/>
        <v>0</v>
      </c>
      <c r="J119" s="295"/>
      <c r="K119" s="167"/>
      <c r="L119" s="167"/>
      <c r="M119" s="167"/>
      <c r="N119" s="167"/>
      <c r="O119" s="167"/>
      <c r="P119" s="167"/>
      <c r="Q119" s="167"/>
      <c r="R119" s="167"/>
      <c r="S119" s="167"/>
      <c r="T119" s="295"/>
      <c r="U119" s="358"/>
      <c r="W119" s="80">
        <f t="shared" si="10"/>
        <v>0</v>
      </c>
      <c r="AG119" s="254" t="s">
        <v>60</v>
      </c>
      <c r="AH119" s="255" t="s">
        <v>60</v>
      </c>
      <c r="AI119" s="255" t="s">
        <v>61</v>
      </c>
      <c r="AJ119" s="255" t="s">
        <v>61</v>
      </c>
      <c r="AK119" s="255" t="s">
        <v>61</v>
      </c>
      <c r="AL119" s="255" t="s">
        <v>61</v>
      </c>
      <c r="AM119" s="255" t="s">
        <v>61</v>
      </c>
      <c r="AN119" s="255" t="s">
        <v>61</v>
      </c>
      <c r="AO119" s="255" t="s">
        <v>60</v>
      </c>
      <c r="AP119" s="255" t="s">
        <v>60</v>
      </c>
      <c r="AQ119" s="255" t="s">
        <v>60</v>
      </c>
      <c r="AR119" s="255" t="s">
        <v>61</v>
      </c>
      <c r="AS119" s="255" t="s">
        <v>60</v>
      </c>
      <c r="AT119" s="255" t="s">
        <v>60</v>
      </c>
      <c r="AU119" s="255" t="s">
        <v>61</v>
      </c>
      <c r="AV119" s="255" t="s">
        <v>61</v>
      </c>
      <c r="AW119" s="255" t="s">
        <v>60</v>
      </c>
      <c r="AX119" s="255" t="s">
        <v>60</v>
      </c>
    </row>
    <row r="120" spans="2:50" s="72" customFormat="1" ht="12.75" hidden="1" x14ac:dyDescent="0.2">
      <c r="B120" s="55" t="s">
        <v>128</v>
      </c>
      <c r="C120" s="350"/>
      <c r="D120" s="155">
        <f t="shared" si="24"/>
        <v>0</v>
      </c>
      <c r="E120" s="295"/>
      <c r="F120" s="335"/>
      <c r="G120" s="310"/>
      <c r="H120" s="80"/>
      <c r="I120" s="80">
        <f t="shared" si="23"/>
        <v>0</v>
      </c>
      <c r="J120" s="295"/>
      <c r="K120" s="167"/>
      <c r="L120" s="167"/>
      <c r="M120" s="167"/>
      <c r="N120" s="167"/>
      <c r="O120" s="167"/>
      <c r="P120" s="167"/>
      <c r="Q120" s="167"/>
      <c r="R120" s="167"/>
      <c r="S120" s="167"/>
      <c r="T120" s="295"/>
      <c r="U120" s="358"/>
      <c r="W120" s="80">
        <f t="shared" si="10"/>
        <v>0</v>
      </c>
      <c r="AG120" s="254" t="s">
        <v>61</v>
      </c>
      <c r="AH120" s="255" t="s">
        <v>61</v>
      </c>
      <c r="AI120" s="255" t="s">
        <v>61</v>
      </c>
      <c r="AJ120" s="255" t="s">
        <v>61</v>
      </c>
      <c r="AK120" s="255" t="s">
        <v>61</v>
      </c>
      <c r="AL120" s="255" t="s">
        <v>61</v>
      </c>
      <c r="AM120" s="255" t="s">
        <v>61</v>
      </c>
      <c r="AN120" s="255" t="s">
        <v>61</v>
      </c>
      <c r="AO120" s="255" t="s">
        <v>61</v>
      </c>
      <c r="AP120" s="255" t="s">
        <v>61</v>
      </c>
      <c r="AQ120" s="255" t="s">
        <v>61</v>
      </c>
      <c r="AR120" s="255" t="s">
        <v>61</v>
      </c>
      <c r="AS120" s="255" t="s">
        <v>60</v>
      </c>
      <c r="AT120" s="255" t="s">
        <v>60</v>
      </c>
      <c r="AU120" s="255" t="s">
        <v>61</v>
      </c>
      <c r="AV120" s="255" t="s">
        <v>60</v>
      </c>
      <c r="AW120" s="255" t="s">
        <v>60</v>
      </c>
      <c r="AX120" s="255" t="s">
        <v>60</v>
      </c>
    </row>
    <row r="121" spans="2:50" s="72" customFormat="1" ht="12.75" hidden="1" x14ac:dyDescent="0.2">
      <c r="B121" s="55" t="s">
        <v>143</v>
      </c>
      <c r="C121" s="350"/>
      <c r="D121" s="155">
        <f t="shared" si="24"/>
        <v>0</v>
      </c>
      <c r="E121" s="295"/>
      <c r="F121" s="335"/>
      <c r="G121" s="310"/>
      <c r="H121" s="80"/>
      <c r="I121" s="80">
        <f t="shared" si="23"/>
        <v>0</v>
      </c>
      <c r="J121" s="295"/>
      <c r="K121" s="167"/>
      <c r="L121" s="167"/>
      <c r="M121" s="167"/>
      <c r="N121" s="167"/>
      <c r="O121" s="167"/>
      <c r="P121" s="167"/>
      <c r="Q121" s="167"/>
      <c r="R121" s="167"/>
      <c r="S121" s="167"/>
      <c r="T121" s="295"/>
      <c r="U121" s="358"/>
      <c r="W121" s="80">
        <f t="shared" si="10"/>
        <v>0</v>
      </c>
      <c r="AG121" s="254" t="s">
        <v>60</v>
      </c>
      <c r="AH121" s="255" t="s">
        <v>60</v>
      </c>
      <c r="AI121" s="255" t="s">
        <v>61</v>
      </c>
      <c r="AJ121" s="255" t="s">
        <v>60</v>
      </c>
      <c r="AK121" s="255" t="s">
        <v>61</v>
      </c>
      <c r="AL121" s="255" t="s">
        <v>61</v>
      </c>
      <c r="AM121" s="255" t="s">
        <v>61</v>
      </c>
      <c r="AN121" s="255" t="s">
        <v>61</v>
      </c>
      <c r="AO121" s="255" t="s">
        <v>60</v>
      </c>
      <c r="AP121" s="255" t="s">
        <v>60</v>
      </c>
      <c r="AQ121" s="255" t="s">
        <v>60</v>
      </c>
      <c r="AR121" s="255" t="s">
        <v>60</v>
      </c>
      <c r="AS121" s="255" t="s">
        <v>60</v>
      </c>
      <c r="AT121" s="255" t="s">
        <v>60</v>
      </c>
      <c r="AU121" s="255" t="s">
        <v>61</v>
      </c>
      <c r="AV121" s="255" t="s">
        <v>60</v>
      </c>
      <c r="AW121" s="255" t="s">
        <v>60</v>
      </c>
      <c r="AX121" s="255" t="s">
        <v>60</v>
      </c>
    </row>
    <row r="122" spans="2:50" s="72" customFormat="1" ht="12.75" hidden="1" x14ac:dyDescent="0.2">
      <c r="B122" s="55" t="s">
        <v>10</v>
      </c>
      <c r="C122" s="350"/>
      <c r="D122" s="155">
        <f t="shared" si="24"/>
        <v>0</v>
      </c>
      <c r="E122" s="295"/>
      <c r="F122" s="335"/>
      <c r="G122" s="310"/>
      <c r="H122" s="80"/>
      <c r="I122" s="80">
        <f t="shared" si="23"/>
        <v>0</v>
      </c>
      <c r="J122" s="295"/>
      <c r="K122" s="167"/>
      <c r="L122" s="167"/>
      <c r="M122" s="167"/>
      <c r="N122" s="167"/>
      <c r="O122" s="167"/>
      <c r="P122" s="167"/>
      <c r="Q122" s="167"/>
      <c r="R122" s="167"/>
      <c r="S122" s="167"/>
      <c r="T122" s="295"/>
      <c r="U122" s="358"/>
      <c r="W122" s="80">
        <f t="shared" si="10"/>
        <v>0</v>
      </c>
      <c r="AG122" s="254" t="s">
        <v>60</v>
      </c>
      <c r="AH122" s="255" t="s">
        <v>60</v>
      </c>
      <c r="AI122" s="255" t="s">
        <v>61</v>
      </c>
      <c r="AJ122" s="255" t="s">
        <v>61</v>
      </c>
      <c r="AK122" s="255" t="s">
        <v>61</v>
      </c>
      <c r="AL122" s="255" t="s">
        <v>61</v>
      </c>
      <c r="AM122" s="255" t="s">
        <v>61</v>
      </c>
      <c r="AN122" s="255" t="s">
        <v>61</v>
      </c>
      <c r="AO122" s="255" t="s">
        <v>60</v>
      </c>
      <c r="AP122" s="255" t="s">
        <v>60</v>
      </c>
      <c r="AQ122" s="255" t="s">
        <v>60</v>
      </c>
      <c r="AR122" s="255" t="s">
        <v>60</v>
      </c>
      <c r="AS122" s="255" t="s">
        <v>60</v>
      </c>
      <c r="AT122" s="255" t="s">
        <v>61</v>
      </c>
      <c r="AU122" s="255" t="s">
        <v>61</v>
      </c>
      <c r="AV122" s="255" t="s">
        <v>61</v>
      </c>
      <c r="AW122" s="255" t="s">
        <v>61</v>
      </c>
      <c r="AX122" s="255" t="s">
        <v>61</v>
      </c>
    </row>
    <row r="123" spans="2:50" s="72" customFormat="1" ht="12.75" hidden="1" x14ac:dyDescent="0.2">
      <c r="B123" s="56" t="s">
        <v>48</v>
      </c>
      <c r="C123" s="350"/>
      <c r="D123" s="155">
        <f t="shared" si="24"/>
        <v>0</v>
      </c>
      <c r="E123" s="295"/>
      <c r="F123" s="335"/>
      <c r="G123" s="310"/>
      <c r="H123" s="80"/>
      <c r="I123" s="80">
        <f t="shared" si="23"/>
        <v>0</v>
      </c>
      <c r="J123" s="295"/>
      <c r="K123" s="167"/>
      <c r="L123" s="167"/>
      <c r="M123" s="167"/>
      <c r="N123" s="167"/>
      <c r="O123" s="167"/>
      <c r="P123" s="98"/>
      <c r="Q123" s="98"/>
      <c r="R123" s="98"/>
      <c r="S123" s="98"/>
      <c r="T123" s="295"/>
      <c r="U123" s="358"/>
      <c r="W123" s="80">
        <f t="shared" si="10"/>
        <v>0</v>
      </c>
      <c r="AG123" s="254" t="s">
        <v>60</v>
      </c>
      <c r="AH123" s="255" t="s">
        <v>60</v>
      </c>
      <c r="AI123" s="255" t="s">
        <v>61</v>
      </c>
      <c r="AJ123" s="255" t="s">
        <v>61</v>
      </c>
      <c r="AK123" s="255" t="s">
        <v>61</v>
      </c>
      <c r="AL123" s="255" t="s">
        <v>61</v>
      </c>
      <c r="AM123" s="255" t="s">
        <v>61</v>
      </c>
      <c r="AN123" s="255" t="s">
        <v>61</v>
      </c>
      <c r="AO123" s="255" t="s">
        <v>61</v>
      </c>
      <c r="AP123" s="255" t="s">
        <v>60</v>
      </c>
      <c r="AQ123" s="255" t="s">
        <v>60</v>
      </c>
      <c r="AR123" s="255" t="s">
        <v>61</v>
      </c>
      <c r="AS123" s="255" t="s">
        <v>61</v>
      </c>
      <c r="AT123" s="255" t="s">
        <v>61</v>
      </c>
      <c r="AU123" s="255" t="s">
        <v>61</v>
      </c>
      <c r="AV123" s="255" t="s">
        <v>61</v>
      </c>
      <c r="AW123" s="255" t="s">
        <v>61</v>
      </c>
      <c r="AX123" s="255" t="s">
        <v>61</v>
      </c>
    </row>
    <row r="124" spans="2:50" s="72" customFormat="1" ht="12.75" hidden="1" x14ac:dyDescent="0.2">
      <c r="B124" s="55" t="s">
        <v>250</v>
      </c>
      <c r="C124" s="350"/>
      <c r="D124" s="155">
        <f t="shared" si="24"/>
        <v>0</v>
      </c>
      <c r="E124" s="295"/>
      <c r="F124" s="335"/>
      <c r="G124" s="310"/>
      <c r="H124" s="80"/>
      <c r="I124" s="80">
        <f t="shared" si="23"/>
        <v>0</v>
      </c>
      <c r="J124" s="295"/>
      <c r="K124" s="167"/>
      <c r="L124" s="167"/>
      <c r="M124" s="167"/>
      <c r="N124" s="167"/>
      <c r="O124" s="167"/>
      <c r="P124" s="98"/>
      <c r="Q124" s="98"/>
      <c r="R124" s="98"/>
      <c r="S124" s="98"/>
      <c r="T124" s="295"/>
      <c r="U124" s="358"/>
      <c r="W124" s="80">
        <f t="shared" si="10"/>
        <v>0</v>
      </c>
      <c r="AG124" s="254" t="s">
        <v>60</v>
      </c>
      <c r="AH124" s="255" t="s">
        <v>60</v>
      </c>
      <c r="AI124" s="255" t="s">
        <v>61</v>
      </c>
      <c r="AJ124" s="255" t="s">
        <v>60</v>
      </c>
      <c r="AK124" s="255" t="s">
        <v>61</v>
      </c>
      <c r="AL124" s="255" t="s">
        <v>61</v>
      </c>
      <c r="AM124" s="255" t="s">
        <v>61</v>
      </c>
      <c r="AN124" s="255" t="s">
        <v>61</v>
      </c>
      <c r="AO124" s="255" t="s">
        <v>60</v>
      </c>
      <c r="AP124" s="255" t="s">
        <v>60</v>
      </c>
      <c r="AQ124" s="255" t="s">
        <v>60</v>
      </c>
      <c r="AR124" s="255" t="s">
        <v>60</v>
      </c>
      <c r="AS124" s="255" t="s">
        <v>61</v>
      </c>
      <c r="AT124" s="255" t="s">
        <v>61</v>
      </c>
      <c r="AU124" s="255" t="s">
        <v>61</v>
      </c>
      <c r="AV124" s="255" t="s">
        <v>60</v>
      </c>
      <c r="AW124" s="255" t="s">
        <v>61</v>
      </c>
      <c r="AX124" s="255" t="s">
        <v>61</v>
      </c>
    </row>
    <row r="125" spans="2:50" s="72" customFormat="1" ht="12.75" hidden="1" x14ac:dyDescent="0.2">
      <c r="B125" s="55" t="s">
        <v>64</v>
      </c>
      <c r="C125" s="350"/>
      <c r="D125" s="155">
        <f t="shared" si="24"/>
        <v>0</v>
      </c>
      <c r="E125" s="295"/>
      <c r="F125" s="335"/>
      <c r="G125" s="310"/>
      <c r="H125" s="80"/>
      <c r="I125" s="80">
        <f t="shared" si="23"/>
        <v>0</v>
      </c>
      <c r="J125" s="295"/>
      <c r="K125" s="167"/>
      <c r="L125" s="167"/>
      <c r="M125" s="167"/>
      <c r="N125" s="167"/>
      <c r="O125" s="167"/>
      <c r="P125" s="167"/>
      <c r="Q125" s="167"/>
      <c r="R125" s="167"/>
      <c r="S125" s="167"/>
      <c r="T125" s="295"/>
      <c r="U125" s="358"/>
      <c r="W125" s="80">
        <f t="shared" si="10"/>
        <v>0</v>
      </c>
      <c r="AG125" s="254" t="s">
        <v>61</v>
      </c>
      <c r="AH125" s="255" t="s">
        <v>61</v>
      </c>
      <c r="AI125" s="255" t="s">
        <v>61</v>
      </c>
      <c r="AJ125" s="255" t="s">
        <v>61</v>
      </c>
      <c r="AK125" s="255" t="s">
        <v>61</v>
      </c>
      <c r="AL125" s="255" t="s">
        <v>61</v>
      </c>
      <c r="AM125" s="255" t="s">
        <v>61</v>
      </c>
      <c r="AN125" s="255" t="s">
        <v>61</v>
      </c>
      <c r="AO125" s="255" t="s">
        <v>60</v>
      </c>
      <c r="AP125" s="255" t="s">
        <v>61</v>
      </c>
      <c r="AQ125" s="255" t="s">
        <v>61</v>
      </c>
      <c r="AR125" s="255" t="s">
        <v>61</v>
      </c>
      <c r="AS125" s="255" t="s">
        <v>60</v>
      </c>
      <c r="AT125" s="255" t="s">
        <v>61</v>
      </c>
      <c r="AU125" s="255" t="s">
        <v>61</v>
      </c>
      <c r="AV125" s="255" t="s">
        <v>61</v>
      </c>
      <c r="AW125" s="255" t="s">
        <v>61</v>
      </c>
      <c r="AX125" s="255" t="s">
        <v>61</v>
      </c>
    </row>
    <row r="126" spans="2:50" s="72" customFormat="1" ht="12.75" hidden="1" x14ac:dyDescent="0.2">
      <c r="B126" s="55" t="s">
        <v>147</v>
      </c>
      <c r="C126" s="350"/>
      <c r="D126" s="155">
        <f t="shared" si="24"/>
        <v>0</v>
      </c>
      <c r="E126" s="295"/>
      <c r="F126" s="335"/>
      <c r="G126" s="310"/>
      <c r="H126" s="80"/>
      <c r="I126" s="80">
        <f t="shared" si="23"/>
        <v>0</v>
      </c>
      <c r="J126" s="295"/>
      <c r="K126" s="167"/>
      <c r="L126" s="167"/>
      <c r="M126" s="167"/>
      <c r="N126" s="167"/>
      <c r="O126" s="167"/>
      <c r="P126" s="98"/>
      <c r="Q126" s="98"/>
      <c r="R126" s="98"/>
      <c r="S126" s="98"/>
      <c r="T126" s="295"/>
      <c r="U126" s="358"/>
      <c r="W126" s="80">
        <f t="shared" si="10"/>
        <v>0</v>
      </c>
      <c r="AG126" s="254" t="s">
        <v>60</v>
      </c>
      <c r="AH126" s="255" t="s">
        <v>60</v>
      </c>
      <c r="AI126" s="255" t="s">
        <v>61</v>
      </c>
      <c r="AJ126" s="255" t="s">
        <v>61</v>
      </c>
      <c r="AK126" s="255" t="s">
        <v>61</v>
      </c>
      <c r="AL126" s="255" t="s">
        <v>61</v>
      </c>
      <c r="AM126" s="255" t="s">
        <v>61</v>
      </c>
      <c r="AN126" s="255" t="s">
        <v>61</v>
      </c>
      <c r="AO126" s="255" t="s">
        <v>61</v>
      </c>
      <c r="AP126" s="255" t="s">
        <v>60</v>
      </c>
      <c r="AQ126" s="255" t="s">
        <v>60</v>
      </c>
      <c r="AR126" s="255" t="s">
        <v>61</v>
      </c>
      <c r="AS126" s="255" t="s">
        <v>61</v>
      </c>
      <c r="AT126" s="255" t="s">
        <v>61</v>
      </c>
      <c r="AU126" s="255" t="s">
        <v>61</v>
      </c>
      <c r="AV126" s="255" t="s">
        <v>61</v>
      </c>
      <c r="AW126" s="255" t="s">
        <v>61</v>
      </c>
      <c r="AX126" s="255" t="s">
        <v>61</v>
      </c>
    </row>
    <row r="127" spans="2:50" s="72" customFormat="1" ht="12.75" hidden="1" x14ac:dyDescent="0.2">
      <c r="B127" s="55" t="s">
        <v>251</v>
      </c>
      <c r="C127" s="350"/>
      <c r="D127" s="155">
        <f t="shared" si="24"/>
        <v>0</v>
      </c>
      <c r="E127" s="295"/>
      <c r="F127" s="335"/>
      <c r="G127" s="310"/>
      <c r="H127" s="80">
        <f>F127</f>
        <v>0</v>
      </c>
      <c r="I127" s="80"/>
      <c r="J127" s="295"/>
      <c r="K127" s="167"/>
      <c r="L127" s="167"/>
      <c r="M127" s="167"/>
      <c r="N127" s="167"/>
      <c r="O127" s="167"/>
      <c r="P127" s="167"/>
      <c r="Q127" s="167"/>
      <c r="R127" s="167"/>
      <c r="S127" s="167"/>
      <c r="T127" s="295"/>
      <c r="U127" s="358"/>
      <c r="W127" s="80">
        <f t="shared" si="10"/>
        <v>0</v>
      </c>
      <c r="AG127" s="254" t="s">
        <v>61</v>
      </c>
      <c r="AH127" s="255" t="s">
        <v>61</v>
      </c>
      <c r="AI127" s="255" t="s">
        <v>61</v>
      </c>
      <c r="AJ127" s="255" t="s">
        <v>61</v>
      </c>
      <c r="AK127" s="255" t="s">
        <v>61</v>
      </c>
      <c r="AL127" s="255" t="s">
        <v>61</v>
      </c>
      <c r="AM127" s="255" t="s">
        <v>61</v>
      </c>
      <c r="AN127" s="255" t="s">
        <v>61</v>
      </c>
      <c r="AO127" s="255" t="s">
        <v>60</v>
      </c>
      <c r="AP127" s="255" t="s">
        <v>61</v>
      </c>
      <c r="AQ127" s="255" t="s">
        <v>61</v>
      </c>
      <c r="AR127" s="255" t="s">
        <v>61</v>
      </c>
      <c r="AS127" s="255" t="s">
        <v>60</v>
      </c>
      <c r="AT127" s="255" t="s">
        <v>61</v>
      </c>
      <c r="AU127" s="255" t="s">
        <v>61</v>
      </c>
      <c r="AV127" s="255" t="s">
        <v>61</v>
      </c>
      <c r="AW127" s="255" t="s">
        <v>61</v>
      </c>
      <c r="AX127" s="255" t="s">
        <v>61</v>
      </c>
    </row>
    <row r="128" spans="2:50" s="72" customFormat="1" ht="12.75" hidden="1" x14ac:dyDescent="0.2">
      <c r="B128" s="56" t="s">
        <v>252</v>
      </c>
      <c r="C128" s="350"/>
      <c r="D128" s="155">
        <f t="shared" si="24"/>
        <v>0</v>
      </c>
      <c r="E128" s="295"/>
      <c r="F128" s="335"/>
      <c r="G128" s="310"/>
      <c r="H128" s="80">
        <f t="shared" ref="H128:H131" si="25">F128</f>
        <v>0</v>
      </c>
      <c r="I128" s="80"/>
      <c r="J128" s="295"/>
      <c r="K128" s="167"/>
      <c r="L128" s="167"/>
      <c r="M128" s="167"/>
      <c r="N128" s="167"/>
      <c r="O128" s="167"/>
      <c r="P128" s="167"/>
      <c r="Q128" s="167"/>
      <c r="R128" s="167"/>
      <c r="S128" s="167"/>
      <c r="T128" s="295"/>
      <c r="U128" s="358"/>
      <c r="W128" s="80">
        <f t="shared" si="10"/>
        <v>0</v>
      </c>
      <c r="AG128" s="254" t="s">
        <v>61</v>
      </c>
      <c r="AH128" s="255" t="s">
        <v>61</v>
      </c>
      <c r="AI128" s="255" t="s">
        <v>61</v>
      </c>
      <c r="AJ128" s="255" t="s">
        <v>61</v>
      </c>
      <c r="AK128" s="255" t="s">
        <v>61</v>
      </c>
      <c r="AL128" s="255" t="s">
        <v>61</v>
      </c>
      <c r="AM128" s="255" t="s">
        <v>61</v>
      </c>
      <c r="AN128" s="255" t="s">
        <v>61</v>
      </c>
      <c r="AO128" s="255" t="s">
        <v>60</v>
      </c>
      <c r="AP128" s="255" t="s">
        <v>61</v>
      </c>
      <c r="AQ128" s="255" t="s">
        <v>61</v>
      </c>
      <c r="AR128" s="255" t="s">
        <v>61</v>
      </c>
      <c r="AS128" s="255" t="s">
        <v>61</v>
      </c>
      <c r="AT128" s="255" t="s">
        <v>61</v>
      </c>
      <c r="AU128" s="255" t="s">
        <v>61</v>
      </c>
      <c r="AV128" s="255" t="s">
        <v>61</v>
      </c>
      <c r="AW128" s="255" t="s">
        <v>61</v>
      </c>
      <c r="AX128" s="255" t="s">
        <v>61</v>
      </c>
    </row>
    <row r="129" spans="1:100" s="72" customFormat="1" ht="12.75" hidden="1" x14ac:dyDescent="0.2">
      <c r="B129" s="55" t="s">
        <v>253</v>
      </c>
      <c r="C129" s="350"/>
      <c r="D129" s="155">
        <f t="shared" si="24"/>
        <v>0</v>
      </c>
      <c r="E129" s="295"/>
      <c r="F129" s="335"/>
      <c r="G129" s="310"/>
      <c r="H129" s="80">
        <f t="shared" si="25"/>
        <v>0</v>
      </c>
      <c r="I129" s="80"/>
      <c r="J129" s="295"/>
      <c r="K129" s="167"/>
      <c r="L129" s="167"/>
      <c r="M129" s="167"/>
      <c r="N129" s="167"/>
      <c r="O129" s="167"/>
      <c r="P129" s="167"/>
      <c r="Q129" s="167"/>
      <c r="R129" s="167"/>
      <c r="S129" s="167"/>
      <c r="T129" s="295"/>
      <c r="U129" s="358"/>
      <c r="W129" s="80">
        <f t="shared" si="10"/>
        <v>0</v>
      </c>
      <c r="AG129" s="254" t="s">
        <v>61</v>
      </c>
      <c r="AH129" s="255" t="s">
        <v>61</v>
      </c>
      <c r="AI129" s="255" t="s">
        <v>61</v>
      </c>
      <c r="AJ129" s="255" t="s">
        <v>61</v>
      </c>
      <c r="AK129" s="255" t="s">
        <v>61</v>
      </c>
      <c r="AL129" s="255" t="s">
        <v>61</v>
      </c>
      <c r="AM129" s="255" t="s">
        <v>61</v>
      </c>
      <c r="AN129" s="255" t="s">
        <v>61</v>
      </c>
      <c r="AO129" s="255" t="s">
        <v>60</v>
      </c>
      <c r="AP129" s="255" t="s">
        <v>61</v>
      </c>
      <c r="AQ129" s="255" t="s">
        <v>61</v>
      </c>
      <c r="AR129" s="255" t="s">
        <v>61</v>
      </c>
      <c r="AS129" s="255" t="s">
        <v>60</v>
      </c>
      <c r="AT129" s="255" t="s">
        <v>61</v>
      </c>
      <c r="AU129" s="255" t="s">
        <v>61</v>
      </c>
      <c r="AV129" s="255" t="s">
        <v>61</v>
      </c>
      <c r="AW129" s="255" t="s">
        <v>61</v>
      </c>
      <c r="AX129" s="255" t="s">
        <v>61</v>
      </c>
    </row>
    <row r="130" spans="1:100" s="72" customFormat="1" ht="12.75" hidden="1" x14ac:dyDescent="0.2">
      <c r="B130" s="56" t="s">
        <v>254</v>
      </c>
      <c r="C130" s="350"/>
      <c r="D130" s="155">
        <f t="shared" si="24"/>
        <v>0</v>
      </c>
      <c r="E130" s="295"/>
      <c r="F130" s="335"/>
      <c r="G130" s="310"/>
      <c r="H130" s="80">
        <f t="shared" si="25"/>
        <v>0</v>
      </c>
      <c r="I130" s="80"/>
      <c r="J130" s="295"/>
      <c r="K130" s="167"/>
      <c r="L130" s="167"/>
      <c r="M130" s="167"/>
      <c r="N130" s="167"/>
      <c r="O130" s="167"/>
      <c r="P130" s="167"/>
      <c r="Q130" s="167"/>
      <c r="R130" s="167"/>
      <c r="S130" s="167"/>
      <c r="T130" s="295"/>
      <c r="U130" s="358"/>
      <c r="W130" s="80">
        <f t="shared" si="10"/>
        <v>0</v>
      </c>
      <c r="AG130" s="254" t="s">
        <v>61</v>
      </c>
      <c r="AH130" s="255" t="s">
        <v>61</v>
      </c>
      <c r="AI130" s="255" t="s">
        <v>61</v>
      </c>
      <c r="AJ130" s="255" t="s">
        <v>61</v>
      </c>
      <c r="AK130" s="255" t="s">
        <v>61</v>
      </c>
      <c r="AL130" s="255" t="s">
        <v>61</v>
      </c>
      <c r="AM130" s="255" t="s">
        <v>61</v>
      </c>
      <c r="AN130" s="255" t="s">
        <v>61</v>
      </c>
      <c r="AO130" s="255" t="s">
        <v>60</v>
      </c>
      <c r="AP130" s="255" t="s">
        <v>61</v>
      </c>
      <c r="AQ130" s="255" t="s">
        <v>61</v>
      </c>
      <c r="AR130" s="255" t="s">
        <v>61</v>
      </c>
      <c r="AS130" s="255" t="s">
        <v>61</v>
      </c>
      <c r="AT130" s="255" t="s">
        <v>61</v>
      </c>
      <c r="AU130" s="255" t="s">
        <v>61</v>
      </c>
      <c r="AV130" s="255" t="s">
        <v>61</v>
      </c>
      <c r="AW130" s="255" t="s">
        <v>61</v>
      </c>
      <c r="AX130" s="255" t="s">
        <v>61</v>
      </c>
    </row>
    <row r="131" spans="1:100" s="72" customFormat="1" ht="12.75" hidden="1" x14ac:dyDescent="0.2">
      <c r="B131" s="55" t="s">
        <v>255</v>
      </c>
      <c r="C131" s="350"/>
      <c r="D131" s="155">
        <f t="shared" si="24"/>
        <v>0</v>
      </c>
      <c r="E131" s="295"/>
      <c r="F131" s="335"/>
      <c r="G131" s="310"/>
      <c r="H131" s="80">
        <f t="shared" si="25"/>
        <v>0</v>
      </c>
      <c r="I131" s="80"/>
      <c r="J131" s="295"/>
      <c r="K131" s="167"/>
      <c r="L131" s="167"/>
      <c r="M131" s="167"/>
      <c r="N131" s="167"/>
      <c r="O131" s="167"/>
      <c r="P131" s="167"/>
      <c r="Q131" s="167"/>
      <c r="R131" s="167"/>
      <c r="S131" s="167"/>
      <c r="T131" s="295"/>
      <c r="U131" s="358"/>
      <c r="W131" s="80">
        <f t="shared" si="10"/>
        <v>0</v>
      </c>
      <c r="AG131" s="254" t="s">
        <v>61</v>
      </c>
      <c r="AH131" s="255" t="s">
        <v>61</v>
      </c>
      <c r="AI131" s="255" t="s">
        <v>61</v>
      </c>
      <c r="AJ131" s="255" t="s">
        <v>61</v>
      </c>
      <c r="AK131" s="255" t="s">
        <v>61</v>
      </c>
      <c r="AL131" s="255" t="s">
        <v>61</v>
      </c>
      <c r="AM131" s="255" t="s">
        <v>61</v>
      </c>
      <c r="AN131" s="255" t="s">
        <v>61</v>
      </c>
      <c r="AO131" s="255" t="s">
        <v>60</v>
      </c>
      <c r="AP131" s="255" t="s">
        <v>61</v>
      </c>
      <c r="AQ131" s="255" t="s">
        <v>61</v>
      </c>
      <c r="AR131" s="255" t="s">
        <v>61</v>
      </c>
      <c r="AS131" s="255" t="s">
        <v>61</v>
      </c>
      <c r="AT131" s="255" t="s">
        <v>61</v>
      </c>
      <c r="AU131" s="255" t="s">
        <v>61</v>
      </c>
      <c r="AV131" s="255" t="s">
        <v>61</v>
      </c>
      <c r="AW131" s="255" t="s">
        <v>61</v>
      </c>
      <c r="AX131" s="255" t="s">
        <v>61</v>
      </c>
    </row>
    <row r="132" spans="1:100" s="72" customFormat="1" ht="12.75" hidden="1" x14ac:dyDescent="0.2">
      <c r="B132" s="56" t="s">
        <v>44</v>
      </c>
      <c r="C132" s="350"/>
      <c r="D132" s="155">
        <f t="shared" si="24"/>
        <v>0</v>
      </c>
      <c r="E132" s="295"/>
      <c r="F132" s="335"/>
      <c r="G132" s="310"/>
      <c r="H132" s="80"/>
      <c r="I132" s="80">
        <f t="shared" si="23"/>
        <v>0</v>
      </c>
      <c r="J132" s="295"/>
      <c r="K132" s="167"/>
      <c r="L132" s="167"/>
      <c r="M132" s="167"/>
      <c r="N132" s="167"/>
      <c r="O132" s="167"/>
      <c r="P132" s="167"/>
      <c r="Q132" s="167"/>
      <c r="R132" s="167"/>
      <c r="S132" s="167"/>
      <c r="T132" s="295"/>
      <c r="U132" s="358"/>
      <c r="W132" s="80">
        <f t="shared" si="10"/>
        <v>0</v>
      </c>
      <c r="AG132" s="254" t="s">
        <v>61</v>
      </c>
      <c r="AH132" s="255" t="s">
        <v>60</v>
      </c>
      <c r="AI132" s="255" t="s">
        <v>61</v>
      </c>
      <c r="AJ132" s="255" t="s">
        <v>61</v>
      </c>
      <c r="AK132" s="255" t="s">
        <v>61</v>
      </c>
      <c r="AL132" s="255" t="s">
        <v>61</v>
      </c>
      <c r="AM132" s="255" t="s">
        <v>61</v>
      </c>
      <c r="AN132" s="255" t="s">
        <v>61</v>
      </c>
      <c r="AO132" s="255" t="s">
        <v>60</v>
      </c>
      <c r="AP132" s="255" t="s">
        <v>60</v>
      </c>
      <c r="AQ132" s="255" t="s">
        <v>60</v>
      </c>
      <c r="AR132" s="255" t="s">
        <v>61</v>
      </c>
      <c r="AS132" s="255" t="s">
        <v>60</v>
      </c>
      <c r="AT132" s="255" t="s">
        <v>60</v>
      </c>
      <c r="AU132" s="255" t="s">
        <v>61</v>
      </c>
      <c r="AV132" s="255" t="s">
        <v>61</v>
      </c>
      <c r="AW132" s="255" t="s">
        <v>60</v>
      </c>
      <c r="AX132" s="255" t="s">
        <v>60</v>
      </c>
    </row>
    <row r="133" spans="1:100" s="72" customFormat="1" ht="12.75" hidden="1" x14ac:dyDescent="0.2">
      <c r="B133" s="55" t="s">
        <v>11</v>
      </c>
      <c r="C133" s="350"/>
      <c r="D133" s="155">
        <f t="shared" si="24"/>
        <v>0</v>
      </c>
      <c r="E133" s="295"/>
      <c r="F133" s="335"/>
      <c r="G133" s="310"/>
      <c r="H133" s="80"/>
      <c r="I133" s="80">
        <f t="shared" si="23"/>
        <v>0</v>
      </c>
      <c r="J133" s="295"/>
      <c r="K133" s="167"/>
      <c r="L133" s="167"/>
      <c r="M133" s="167"/>
      <c r="N133" s="167"/>
      <c r="O133" s="167"/>
      <c r="P133" s="167"/>
      <c r="Q133" s="167"/>
      <c r="R133" s="167"/>
      <c r="S133" s="167"/>
      <c r="T133" s="295"/>
      <c r="U133" s="358"/>
      <c r="W133" s="80">
        <f t="shared" si="10"/>
        <v>0</v>
      </c>
      <c r="AG133" s="254" t="s">
        <v>60</v>
      </c>
      <c r="AH133" s="255" t="s">
        <v>60</v>
      </c>
      <c r="AI133" s="255" t="s">
        <v>61</v>
      </c>
      <c r="AJ133" s="255" t="s">
        <v>61</v>
      </c>
      <c r="AK133" s="255" t="s">
        <v>61</v>
      </c>
      <c r="AL133" s="255" t="s">
        <v>61</v>
      </c>
      <c r="AM133" s="255" t="s">
        <v>61</v>
      </c>
      <c r="AN133" s="255" t="s">
        <v>61</v>
      </c>
      <c r="AO133" s="255" t="s">
        <v>60</v>
      </c>
      <c r="AP133" s="255" t="s">
        <v>60</v>
      </c>
      <c r="AQ133" s="255" t="s">
        <v>60</v>
      </c>
      <c r="AR133" s="255" t="s">
        <v>61</v>
      </c>
      <c r="AS133" s="255" t="s">
        <v>61</v>
      </c>
      <c r="AT133" s="255" t="s">
        <v>61</v>
      </c>
      <c r="AU133" s="255" t="s">
        <v>61</v>
      </c>
      <c r="AV133" s="255" t="s">
        <v>61</v>
      </c>
      <c r="AW133" s="255" t="s">
        <v>61</v>
      </c>
      <c r="AX133" s="255" t="s">
        <v>61</v>
      </c>
    </row>
    <row r="134" spans="1:100" s="72" customFormat="1" ht="12.75" hidden="1" x14ac:dyDescent="0.2">
      <c r="B134" s="55" t="s">
        <v>256</v>
      </c>
      <c r="C134" s="350"/>
      <c r="D134" s="155">
        <f t="shared" si="24"/>
        <v>0</v>
      </c>
      <c r="E134" s="295"/>
      <c r="F134" s="335"/>
      <c r="G134" s="310"/>
      <c r="H134" s="80"/>
      <c r="I134" s="80">
        <f t="shared" si="23"/>
        <v>0</v>
      </c>
      <c r="J134" s="295"/>
      <c r="K134" s="167"/>
      <c r="L134" s="167"/>
      <c r="M134" s="167"/>
      <c r="N134" s="167"/>
      <c r="O134" s="167"/>
      <c r="P134" s="167"/>
      <c r="Q134" s="167"/>
      <c r="R134" s="167"/>
      <c r="S134" s="167"/>
      <c r="T134" s="295"/>
      <c r="U134" s="358"/>
      <c r="W134" s="80">
        <f t="shared" si="10"/>
        <v>0</v>
      </c>
      <c r="AG134" s="254" t="s">
        <v>60</v>
      </c>
      <c r="AH134" s="255" t="s">
        <v>60</v>
      </c>
      <c r="AI134" s="255" t="s">
        <v>61</v>
      </c>
      <c r="AJ134" s="255" t="s">
        <v>61</v>
      </c>
      <c r="AK134" s="255" t="s">
        <v>61</v>
      </c>
      <c r="AL134" s="255" t="s">
        <v>61</v>
      </c>
      <c r="AM134" s="255" t="s">
        <v>61</v>
      </c>
      <c r="AN134" s="255" t="s">
        <v>61</v>
      </c>
      <c r="AO134" s="255" t="s">
        <v>60</v>
      </c>
      <c r="AP134" s="255" t="s">
        <v>60</v>
      </c>
      <c r="AQ134" s="255" t="s">
        <v>60</v>
      </c>
      <c r="AR134" s="255" t="s">
        <v>61</v>
      </c>
      <c r="AS134" s="255" t="s">
        <v>61</v>
      </c>
      <c r="AT134" s="255" t="s">
        <v>60</v>
      </c>
      <c r="AU134" s="255" t="s">
        <v>61</v>
      </c>
      <c r="AV134" s="255" t="s">
        <v>61</v>
      </c>
      <c r="AW134" s="255" t="s">
        <v>60</v>
      </c>
      <c r="AX134" s="255" t="s">
        <v>60</v>
      </c>
    </row>
    <row r="135" spans="1:100" s="72" customFormat="1" ht="12.75" hidden="1" x14ac:dyDescent="0.2">
      <c r="B135" s="56" t="s">
        <v>257</v>
      </c>
      <c r="C135" s="350"/>
      <c r="D135" s="155">
        <f t="shared" si="24"/>
        <v>0</v>
      </c>
      <c r="E135" s="295"/>
      <c r="F135" s="335"/>
      <c r="G135" s="310"/>
      <c r="H135" s="80"/>
      <c r="I135" s="80">
        <f t="shared" si="23"/>
        <v>0</v>
      </c>
      <c r="J135" s="295"/>
      <c r="K135" s="167"/>
      <c r="L135" s="167"/>
      <c r="M135" s="167"/>
      <c r="N135" s="167"/>
      <c r="O135" s="167"/>
      <c r="P135" s="167"/>
      <c r="Q135" s="167"/>
      <c r="R135" s="167"/>
      <c r="S135" s="167"/>
      <c r="T135" s="295"/>
      <c r="U135" s="358"/>
      <c r="W135" s="80">
        <f t="shared" si="10"/>
        <v>0</v>
      </c>
      <c r="AG135" s="254" t="s">
        <v>61</v>
      </c>
      <c r="AH135" s="255" t="s">
        <v>61</v>
      </c>
      <c r="AI135" s="255" t="s">
        <v>61</v>
      </c>
      <c r="AJ135" s="255" t="s">
        <v>60</v>
      </c>
      <c r="AK135" s="255" t="s">
        <v>61</v>
      </c>
      <c r="AL135" s="255" t="s">
        <v>61</v>
      </c>
      <c r="AM135" s="255" t="s">
        <v>61</v>
      </c>
      <c r="AN135" s="255" t="s">
        <v>61</v>
      </c>
      <c r="AO135" s="255" t="s">
        <v>61</v>
      </c>
      <c r="AP135" s="255" t="s">
        <v>60</v>
      </c>
      <c r="AQ135" s="255" t="s">
        <v>61</v>
      </c>
      <c r="AR135" s="255" t="s">
        <v>61</v>
      </c>
      <c r="AS135" s="255" t="s">
        <v>61</v>
      </c>
      <c r="AT135" s="255" t="s">
        <v>61</v>
      </c>
      <c r="AU135" s="255" t="s">
        <v>61</v>
      </c>
      <c r="AV135" s="255" t="s">
        <v>61</v>
      </c>
      <c r="AW135" s="255" t="s">
        <v>61</v>
      </c>
      <c r="AX135" s="255" t="s">
        <v>61</v>
      </c>
    </row>
    <row r="136" spans="1:100" s="72" customFormat="1" ht="13.5" hidden="1" thickBot="1" x14ac:dyDescent="0.25">
      <c r="B136" s="39" t="s">
        <v>50</v>
      </c>
      <c r="C136" s="362"/>
      <c r="D136" s="159">
        <f t="shared" si="24"/>
        <v>0</v>
      </c>
      <c r="E136" s="295"/>
      <c r="F136" s="341"/>
      <c r="G136" s="310"/>
      <c r="H136" s="305"/>
      <c r="I136" s="305">
        <f>F136</f>
        <v>0</v>
      </c>
      <c r="J136" s="295"/>
      <c r="K136" s="167"/>
      <c r="L136" s="167"/>
      <c r="M136" s="167"/>
      <c r="N136" s="167"/>
      <c r="O136" s="167"/>
      <c r="P136" s="364"/>
      <c r="Q136" s="157">
        <f>IFERROR(P136/$AC$1,0)</f>
        <v>0</v>
      </c>
      <c r="R136" s="167"/>
      <c r="S136" s="365"/>
      <c r="T136" s="295"/>
      <c r="U136" s="363"/>
      <c r="W136" s="305">
        <f t="shared" si="10"/>
        <v>0</v>
      </c>
      <c r="AG136" s="254" t="s">
        <v>60</v>
      </c>
      <c r="AH136" s="255" t="s">
        <v>60</v>
      </c>
      <c r="AI136" s="255" t="s">
        <v>61</v>
      </c>
      <c r="AJ136" s="255" t="s">
        <v>61</v>
      </c>
      <c r="AK136" s="255" t="s">
        <v>61</v>
      </c>
      <c r="AL136" s="255" t="s">
        <v>61</v>
      </c>
      <c r="AM136" s="255" t="s">
        <v>61</v>
      </c>
      <c r="AN136" s="255" t="s">
        <v>61</v>
      </c>
      <c r="AO136" s="255" t="s">
        <v>60</v>
      </c>
      <c r="AP136" s="255" t="s">
        <v>60</v>
      </c>
      <c r="AQ136" s="255" t="s">
        <v>60</v>
      </c>
      <c r="AR136" s="255" t="s">
        <v>61</v>
      </c>
      <c r="AS136" s="255" t="s">
        <v>60</v>
      </c>
      <c r="AT136" s="255" t="s">
        <v>60</v>
      </c>
      <c r="AU136" s="255" t="s">
        <v>61</v>
      </c>
      <c r="AV136" s="255" t="s">
        <v>61</v>
      </c>
      <c r="AW136" s="255" t="s">
        <v>60</v>
      </c>
      <c r="AX136" s="255" t="s">
        <v>60</v>
      </c>
    </row>
    <row r="137" spans="1:100" x14ac:dyDescent="0.25">
      <c r="A137" s="6"/>
      <c r="B137" s="7"/>
      <c r="C137" s="160"/>
      <c r="D137" s="161"/>
      <c r="F137" s="7"/>
      <c r="H137" s="7"/>
      <c r="I137" s="7"/>
      <c r="P137" s="99"/>
      <c r="Q137" s="99"/>
      <c r="R137" s="99"/>
      <c r="S137" s="99"/>
      <c r="U137" s="7"/>
      <c r="V137" s="6"/>
      <c r="W137" s="7"/>
      <c r="X137" s="6"/>
      <c r="Y137" s="6"/>
      <c r="Z137" s="6"/>
      <c r="AA137" s="99"/>
      <c r="AB137" s="99"/>
      <c r="AC137" s="6"/>
      <c r="AD137" s="6"/>
      <c r="AE137" s="6"/>
      <c r="AF137" s="6"/>
      <c r="AG137" s="6"/>
      <c r="AH137" s="6"/>
      <c r="AI137" s="6"/>
      <c r="AJ137" s="6"/>
      <c r="AK137" s="6"/>
      <c r="AL137" s="6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69"/>
      <c r="D138" s="170"/>
      <c r="F138" s="6"/>
      <c r="H138" s="6"/>
      <c r="I138" s="6"/>
      <c r="P138" s="99"/>
      <c r="Q138" s="99"/>
      <c r="R138" s="99"/>
      <c r="S138" s="9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69"/>
      <c r="D139" s="170"/>
      <c r="F139" s="6"/>
      <c r="H139" s="6"/>
      <c r="I139" s="6"/>
      <c r="P139" s="99"/>
      <c r="Q139" s="99"/>
      <c r="R139" s="99"/>
      <c r="S139" s="9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69"/>
      <c r="D140" s="170"/>
      <c r="F140" s="6"/>
      <c r="H140" s="6"/>
      <c r="I140" s="6"/>
      <c r="P140" s="99"/>
      <c r="Q140" s="99"/>
      <c r="R140" s="99"/>
      <c r="S140" s="9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69"/>
      <c r="D141" s="170"/>
      <c r="F141" s="6"/>
      <c r="H141" s="6"/>
      <c r="I141" s="6"/>
      <c r="P141" s="99"/>
      <c r="Q141" s="99"/>
      <c r="R141" s="99"/>
      <c r="S141" s="9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69"/>
      <c r="D142" s="170"/>
      <c r="F142" s="6"/>
      <c r="H142" s="6"/>
      <c r="I142" s="6"/>
      <c r="P142" s="99"/>
      <c r="Q142" s="99"/>
      <c r="R142" s="99"/>
      <c r="S142" s="9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69"/>
      <c r="D143" s="170"/>
      <c r="F143" s="6"/>
      <c r="H143" s="6"/>
      <c r="I143" s="6"/>
      <c r="P143" s="99"/>
      <c r="Q143" s="99"/>
      <c r="R143" s="99"/>
      <c r="S143" s="9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69"/>
      <c r="D144" s="170"/>
      <c r="F144" s="6"/>
      <c r="H144" s="6"/>
      <c r="I144" s="6"/>
      <c r="P144" s="99"/>
      <c r="Q144" s="99"/>
      <c r="R144" s="99"/>
      <c r="S144" s="9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69"/>
      <c r="D145" s="170"/>
      <c r="F145" s="6"/>
      <c r="H145" s="6"/>
      <c r="I145" s="6"/>
      <c r="P145" s="99"/>
      <c r="Q145" s="99"/>
      <c r="R145" s="99"/>
      <c r="S145" s="9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69"/>
      <c r="D146" s="170"/>
      <c r="F146" s="6"/>
      <c r="H146" s="6"/>
      <c r="I146" s="6"/>
      <c r="P146" s="99"/>
      <c r="Q146" s="99"/>
      <c r="R146" s="99"/>
      <c r="S146" s="9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69"/>
      <c r="D147" s="170"/>
      <c r="F147" s="6"/>
      <c r="H147" s="6"/>
      <c r="I147" s="6"/>
      <c r="P147" s="99"/>
      <c r="Q147" s="99"/>
      <c r="R147" s="99"/>
      <c r="S147" s="9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69"/>
      <c r="D148" s="170"/>
      <c r="F148" s="6"/>
      <c r="H148" s="6"/>
      <c r="I148" s="6"/>
      <c r="P148" s="99"/>
      <c r="Q148" s="99"/>
      <c r="R148" s="99"/>
      <c r="S148" s="9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69"/>
      <c r="D149" s="170"/>
      <c r="F149" s="6"/>
      <c r="H149" s="6"/>
      <c r="I149" s="6"/>
      <c r="P149" s="99"/>
      <c r="Q149" s="99"/>
      <c r="R149" s="99"/>
      <c r="S149" s="99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69"/>
      <c r="D150" s="170"/>
      <c r="F150" s="6"/>
      <c r="H150" s="6"/>
      <c r="I150" s="6"/>
      <c r="P150" s="99"/>
      <c r="Q150" s="99"/>
      <c r="R150" s="99"/>
      <c r="S150" s="99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69"/>
      <c r="D151" s="170"/>
      <c r="F151" s="6"/>
      <c r="H151" s="6"/>
      <c r="I151" s="6"/>
      <c r="P151" s="99"/>
      <c r="Q151" s="99"/>
      <c r="R151" s="99"/>
      <c r="S151" s="9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69"/>
      <c r="D152" s="170"/>
      <c r="F152" s="6"/>
      <c r="H152" s="6"/>
      <c r="I152" s="6"/>
      <c r="P152" s="99"/>
      <c r="Q152" s="99"/>
      <c r="R152" s="99"/>
      <c r="S152" s="9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69"/>
      <c r="D153" s="170"/>
      <c r="F153" s="6"/>
      <c r="H153" s="6"/>
      <c r="I153" s="6"/>
      <c r="P153" s="99"/>
      <c r="Q153" s="99"/>
      <c r="R153" s="99"/>
      <c r="S153" s="9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69"/>
      <c r="D154" s="170"/>
      <c r="F154" s="6"/>
      <c r="H154" s="6"/>
      <c r="I154" s="6"/>
      <c r="P154" s="99"/>
      <c r="Q154" s="99"/>
      <c r="R154" s="99"/>
      <c r="S154" s="99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69"/>
      <c r="D155" s="170"/>
      <c r="F155" s="6"/>
      <c r="H155" s="6"/>
      <c r="I155" s="6"/>
      <c r="P155" s="99"/>
      <c r="Q155" s="99"/>
      <c r="R155" s="99"/>
      <c r="S155" s="99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69"/>
      <c r="D156" s="170"/>
      <c r="F156" s="6"/>
      <c r="H156" s="6"/>
      <c r="I156" s="6"/>
      <c r="P156" s="99"/>
      <c r="Q156" s="99"/>
      <c r="R156" s="99"/>
      <c r="S156" s="9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69"/>
      <c r="D157" s="170"/>
      <c r="F157" s="6"/>
      <c r="H157" s="6"/>
      <c r="I157" s="6"/>
      <c r="P157" s="99"/>
      <c r="Q157" s="99"/>
      <c r="R157" s="99"/>
      <c r="S157" s="9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69"/>
      <c r="D158" s="170"/>
      <c r="F158" s="6"/>
      <c r="H158" s="6"/>
      <c r="I158" s="6"/>
      <c r="P158" s="99"/>
      <c r="Q158" s="99"/>
      <c r="R158" s="99"/>
      <c r="S158" s="9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69"/>
      <c r="D159" s="170"/>
      <c r="F159" s="6"/>
      <c r="H159" s="6"/>
      <c r="I159" s="6"/>
      <c r="P159" s="99"/>
      <c r="Q159" s="99"/>
      <c r="R159" s="99"/>
      <c r="S159" s="99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69"/>
      <c r="D160" s="170"/>
      <c r="F160" s="6"/>
      <c r="H160" s="6"/>
      <c r="I160" s="6"/>
      <c r="P160" s="99"/>
      <c r="Q160" s="99"/>
      <c r="R160" s="99"/>
      <c r="S160" s="99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69"/>
      <c r="D161" s="170"/>
      <c r="F161" s="6"/>
      <c r="H161" s="6"/>
      <c r="I161" s="6"/>
      <c r="P161" s="99"/>
      <c r="Q161" s="99"/>
      <c r="R161" s="99"/>
      <c r="S161" s="9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69"/>
      <c r="D162" s="170"/>
      <c r="F162" s="6"/>
      <c r="H162" s="6"/>
      <c r="I162" s="6"/>
      <c r="P162" s="99"/>
      <c r="Q162" s="99"/>
      <c r="R162" s="99"/>
      <c r="S162" s="9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69"/>
      <c r="D163" s="170"/>
      <c r="F163" s="6"/>
      <c r="H163" s="6"/>
      <c r="I163" s="6"/>
      <c r="P163" s="99"/>
      <c r="Q163" s="99"/>
      <c r="R163" s="99"/>
      <c r="S163" s="9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69"/>
      <c r="D164" s="170"/>
      <c r="F164" s="6"/>
      <c r="H164" s="6"/>
      <c r="I164" s="6"/>
      <c r="P164" s="99"/>
      <c r="Q164" s="99"/>
      <c r="R164" s="99"/>
      <c r="S164" s="99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69"/>
      <c r="D165" s="170"/>
      <c r="F165" s="6"/>
      <c r="H165" s="6"/>
      <c r="I165" s="6"/>
      <c r="P165" s="99"/>
      <c r="Q165" s="99"/>
      <c r="R165" s="99"/>
      <c r="S165" s="99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69"/>
      <c r="D166" s="170"/>
      <c r="F166" s="6"/>
      <c r="H166" s="6"/>
      <c r="I166" s="6"/>
      <c r="P166" s="99"/>
      <c r="Q166" s="99"/>
      <c r="R166" s="99"/>
      <c r="S166" s="9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69"/>
      <c r="D167" s="170"/>
      <c r="F167" s="6"/>
      <c r="H167" s="6"/>
      <c r="I167" s="6"/>
      <c r="P167" s="99"/>
      <c r="Q167" s="99"/>
      <c r="R167" s="99"/>
      <c r="S167" s="9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69"/>
      <c r="D168" s="170"/>
      <c r="F168" s="6"/>
      <c r="H168" s="6"/>
      <c r="I168" s="6"/>
      <c r="P168" s="99"/>
      <c r="Q168" s="99"/>
      <c r="R168" s="99"/>
      <c r="S168" s="9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69"/>
      <c r="D169" s="170"/>
      <c r="F169" s="6"/>
      <c r="H169" s="6"/>
      <c r="I169" s="6"/>
      <c r="P169" s="99"/>
      <c r="Q169" s="99"/>
      <c r="R169" s="99"/>
      <c r="S169" s="99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69"/>
      <c r="D170" s="170"/>
      <c r="F170" s="6"/>
      <c r="H170" s="6"/>
      <c r="I170" s="6"/>
      <c r="P170" s="99"/>
      <c r="Q170" s="99"/>
      <c r="R170" s="99"/>
      <c r="S170" s="99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69"/>
      <c r="D171" s="170"/>
      <c r="F171" s="6"/>
      <c r="H171" s="6"/>
      <c r="I171" s="6"/>
      <c r="P171" s="99"/>
      <c r="Q171" s="99"/>
      <c r="R171" s="99"/>
      <c r="S171" s="9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69"/>
      <c r="D172" s="170"/>
      <c r="F172" s="6"/>
      <c r="H172" s="6"/>
      <c r="I172" s="6"/>
      <c r="P172" s="99"/>
      <c r="Q172" s="99"/>
      <c r="R172" s="99"/>
      <c r="S172" s="9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69"/>
      <c r="D173" s="170"/>
      <c r="F173" s="6"/>
      <c r="H173" s="6"/>
      <c r="I173" s="6"/>
      <c r="P173" s="99"/>
      <c r="Q173" s="99"/>
      <c r="R173" s="99"/>
      <c r="S173" s="9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69"/>
      <c r="D174" s="170"/>
      <c r="F174" s="6"/>
      <c r="H174" s="6"/>
      <c r="I174" s="6"/>
      <c r="P174" s="99"/>
      <c r="Q174" s="99"/>
      <c r="R174" s="99"/>
      <c r="S174" s="99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69"/>
      <c r="D175" s="170"/>
      <c r="F175" s="6"/>
      <c r="H175" s="6"/>
      <c r="I175" s="6"/>
      <c r="P175" s="99"/>
      <c r="Q175" s="99"/>
      <c r="R175" s="99"/>
      <c r="S175" s="9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69"/>
      <c r="D176" s="170"/>
      <c r="F176" s="6"/>
      <c r="H176" s="6"/>
      <c r="I176" s="6"/>
      <c r="P176" s="99"/>
      <c r="Q176" s="99"/>
      <c r="R176" s="99"/>
      <c r="S176" s="9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69"/>
      <c r="D177" s="170"/>
      <c r="F177" s="6"/>
      <c r="H177" s="6"/>
      <c r="I177" s="6"/>
      <c r="P177" s="99"/>
      <c r="Q177" s="99"/>
      <c r="R177" s="99"/>
      <c r="S177" s="9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69"/>
      <c r="D178" s="170"/>
      <c r="F178" s="6"/>
      <c r="H178" s="6"/>
      <c r="I178" s="6"/>
      <c r="P178" s="99"/>
      <c r="Q178" s="99"/>
      <c r="R178" s="99"/>
      <c r="S178" s="9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69"/>
      <c r="D179" s="170"/>
      <c r="F179" s="6"/>
      <c r="H179" s="6"/>
      <c r="I179" s="6"/>
      <c r="P179" s="99"/>
      <c r="Q179" s="99"/>
      <c r="R179" s="99"/>
      <c r="S179" s="99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69"/>
      <c r="D180" s="170"/>
      <c r="F180" s="6"/>
      <c r="H180" s="6"/>
      <c r="I180" s="6"/>
      <c r="P180" s="99"/>
      <c r="Q180" s="99"/>
      <c r="R180" s="99"/>
      <c r="S180" s="99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69"/>
      <c r="D181" s="170"/>
      <c r="F181" s="6"/>
      <c r="H181" s="6"/>
      <c r="I181" s="6"/>
      <c r="P181" s="99"/>
      <c r="Q181" s="99"/>
      <c r="R181" s="99"/>
      <c r="S181" s="9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69"/>
      <c r="D182" s="170"/>
      <c r="F182" s="6"/>
      <c r="H182" s="6"/>
      <c r="I182" s="6"/>
      <c r="P182" s="99"/>
      <c r="Q182" s="99"/>
      <c r="R182" s="99"/>
      <c r="S182" s="9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69"/>
      <c r="D183" s="170"/>
      <c r="F183" s="6"/>
      <c r="H183" s="6"/>
      <c r="I183" s="6"/>
      <c r="P183" s="99"/>
      <c r="Q183" s="99"/>
      <c r="R183" s="99"/>
      <c r="S183" s="9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69"/>
      <c r="D184" s="170"/>
      <c r="F184" s="6"/>
      <c r="H184" s="6"/>
      <c r="I184" s="6"/>
      <c r="P184" s="99"/>
      <c r="Q184" s="99"/>
      <c r="R184" s="99"/>
      <c r="S184" s="9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69"/>
      <c r="D185" s="170"/>
      <c r="F185" s="6"/>
      <c r="H185" s="6"/>
      <c r="I185" s="6"/>
      <c r="P185" s="99"/>
      <c r="Q185" s="99"/>
      <c r="R185" s="99"/>
      <c r="S185" s="99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69"/>
      <c r="D186" s="170"/>
      <c r="F186" s="6"/>
      <c r="H186" s="6"/>
      <c r="I186" s="6"/>
      <c r="P186" s="99"/>
      <c r="Q186" s="99"/>
      <c r="R186" s="99"/>
      <c r="S186" s="9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69"/>
      <c r="D187" s="170"/>
      <c r="F187" s="6"/>
      <c r="H187" s="6"/>
      <c r="I187" s="6"/>
      <c r="P187" s="99"/>
      <c r="Q187" s="99"/>
      <c r="R187" s="99"/>
      <c r="S187" s="9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69"/>
      <c r="D188" s="170"/>
      <c r="F188" s="6"/>
      <c r="H188" s="6"/>
      <c r="I188" s="6"/>
      <c r="P188" s="99"/>
      <c r="Q188" s="99"/>
      <c r="R188" s="99"/>
      <c r="S188" s="9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69"/>
      <c r="D189" s="170"/>
      <c r="F189" s="6"/>
      <c r="H189" s="6"/>
      <c r="I189" s="6"/>
      <c r="P189" s="99"/>
      <c r="Q189" s="99"/>
      <c r="R189" s="99"/>
      <c r="S189" s="99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69"/>
      <c r="D190" s="170"/>
      <c r="F190" s="6"/>
      <c r="H190" s="6"/>
      <c r="I190" s="6"/>
      <c r="P190" s="99"/>
      <c r="Q190" s="99"/>
      <c r="R190" s="99"/>
      <c r="S190" s="99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69"/>
      <c r="D191" s="170"/>
      <c r="F191" s="6"/>
      <c r="H191" s="6"/>
      <c r="I191" s="6"/>
      <c r="P191" s="99"/>
      <c r="Q191" s="99"/>
      <c r="R191" s="99"/>
      <c r="S191" s="9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69"/>
      <c r="D192" s="170"/>
      <c r="F192" s="6"/>
      <c r="H192" s="6"/>
      <c r="I192" s="6"/>
      <c r="P192" s="99"/>
      <c r="Q192" s="99"/>
      <c r="R192" s="99"/>
      <c r="S192" s="9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69"/>
      <c r="D193" s="170"/>
      <c r="F193" s="6"/>
      <c r="H193" s="6"/>
      <c r="I193" s="6"/>
      <c r="P193" s="99"/>
      <c r="Q193" s="99"/>
      <c r="R193" s="99"/>
      <c r="S193" s="9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69"/>
      <c r="D194" s="170"/>
      <c r="F194" s="6"/>
      <c r="H194" s="6"/>
      <c r="I194" s="6"/>
      <c r="P194" s="99"/>
      <c r="Q194" s="99"/>
      <c r="R194" s="99"/>
      <c r="S194" s="99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69"/>
      <c r="D195" s="170"/>
      <c r="F195" s="6"/>
      <c r="H195" s="6"/>
      <c r="I195" s="6"/>
      <c r="P195" s="99"/>
      <c r="Q195" s="99"/>
      <c r="R195" s="99"/>
      <c r="S195" s="99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69"/>
      <c r="D196" s="170"/>
      <c r="F196" s="6"/>
      <c r="H196" s="6"/>
      <c r="I196" s="6"/>
      <c r="P196" s="99"/>
      <c r="Q196" s="99"/>
      <c r="R196" s="99"/>
      <c r="S196" s="9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69"/>
      <c r="D197" s="170"/>
      <c r="F197" s="6"/>
      <c r="H197" s="6"/>
      <c r="I197" s="6"/>
      <c r="P197" s="99"/>
      <c r="Q197" s="99"/>
      <c r="R197" s="99"/>
      <c r="S197" s="9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69"/>
      <c r="D198" s="170"/>
      <c r="F198" s="6"/>
      <c r="H198" s="6"/>
      <c r="I198" s="6"/>
      <c r="P198" s="99"/>
      <c r="Q198" s="99"/>
      <c r="R198" s="99"/>
      <c r="S198" s="9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69"/>
      <c r="D199" s="170"/>
      <c r="F199" s="6"/>
      <c r="H199" s="6"/>
      <c r="I199" s="6"/>
      <c r="P199" s="99"/>
      <c r="Q199" s="99"/>
      <c r="R199" s="99"/>
      <c r="S199" s="99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69"/>
      <c r="D200" s="170"/>
      <c r="F200" s="6"/>
      <c r="H200" s="6"/>
      <c r="I200" s="6"/>
      <c r="P200" s="99"/>
      <c r="Q200" s="99"/>
      <c r="R200" s="99"/>
      <c r="S200" s="99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69"/>
      <c r="D201" s="170"/>
      <c r="F201" s="6"/>
      <c r="H201" s="6"/>
      <c r="I201" s="6"/>
      <c r="P201" s="99"/>
      <c r="Q201" s="99"/>
      <c r="R201" s="99"/>
      <c r="S201" s="9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69"/>
      <c r="D202" s="170"/>
      <c r="F202" s="6"/>
      <c r="H202" s="6"/>
      <c r="I202" s="6"/>
      <c r="P202" s="99"/>
      <c r="Q202" s="99"/>
      <c r="R202" s="99"/>
      <c r="S202" s="9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69"/>
      <c r="D203" s="170"/>
      <c r="F203" s="6"/>
      <c r="H203" s="6"/>
      <c r="I203" s="6"/>
      <c r="P203" s="99"/>
      <c r="Q203" s="99"/>
      <c r="R203" s="99"/>
      <c r="S203" s="9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69"/>
      <c r="D204" s="170"/>
      <c r="F204" s="6"/>
      <c r="H204" s="6"/>
      <c r="I204" s="6"/>
      <c r="P204" s="99"/>
      <c r="Q204" s="99"/>
      <c r="R204" s="99"/>
      <c r="S204" s="99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69"/>
      <c r="D205" s="170"/>
      <c r="F205" s="6"/>
      <c r="H205" s="6"/>
      <c r="I205" s="6"/>
      <c r="P205" s="99"/>
      <c r="Q205" s="99"/>
      <c r="R205" s="99"/>
      <c r="S205" s="99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69"/>
      <c r="D206" s="170"/>
      <c r="F206" s="6"/>
      <c r="H206" s="6"/>
      <c r="I206" s="6"/>
      <c r="P206" s="99"/>
      <c r="Q206" s="99"/>
      <c r="R206" s="99"/>
      <c r="S206" s="9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69"/>
      <c r="D207" s="170"/>
      <c r="F207" s="6"/>
      <c r="H207" s="6"/>
      <c r="I207" s="6"/>
      <c r="P207" s="99"/>
      <c r="Q207" s="99"/>
      <c r="R207" s="99"/>
      <c r="S207" s="9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69"/>
      <c r="D208" s="170"/>
      <c r="F208" s="6"/>
      <c r="H208" s="6"/>
      <c r="I208" s="6"/>
      <c r="P208" s="99"/>
      <c r="Q208" s="99"/>
      <c r="R208" s="99"/>
      <c r="S208" s="9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69"/>
      <c r="D209" s="170"/>
      <c r="F209" s="6"/>
      <c r="H209" s="6"/>
      <c r="I209" s="6"/>
      <c r="P209" s="99"/>
      <c r="Q209" s="99"/>
      <c r="R209" s="99"/>
      <c r="S209" s="99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69"/>
      <c r="D210" s="170"/>
      <c r="F210" s="6"/>
      <c r="H210" s="6"/>
      <c r="I210" s="6"/>
      <c r="P210" s="99"/>
      <c r="Q210" s="99"/>
      <c r="R210" s="99"/>
      <c r="S210" s="99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69"/>
      <c r="D211" s="170"/>
      <c r="F211" s="6"/>
      <c r="H211" s="6"/>
      <c r="I211" s="6"/>
      <c r="P211" s="99"/>
      <c r="Q211" s="99"/>
      <c r="R211" s="99"/>
      <c r="S211" s="9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69"/>
      <c r="D212" s="170"/>
      <c r="F212" s="6"/>
      <c r="H212" s="6"/>
      <c r="I212" s="6"/>
      <c r="P212" s="99"/>
      <c r="Q212" s="99"/>
      <c r="R212" s="99"/>
      <c r="S212" s="9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69"/>
      <c r="D213" s="170"/>
      <c r="F213" s="6"/>
      <c r="H213" s="6"/>
      <c r="I213" s="6"/>
      <c r="P213" s="99"/>
      <c r="Q213" s="99"/>
      <c r="R213" s="99"/>
      <c r="S213" s="9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69"/>
      <c r="D214" s="170"/>
      <c r="F214" s="6"/>
      <c r="H214" s="6"/>
      <c r="I214" s="6"/>
      <c r="P214" s="99"/>
      <c r="Q214" s="99"/>
      <c r="R214" s="99"/>
      <c r="S214" s="99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69"/>
      <c r="D215" s="170"/>
      <c r="F215" s="6"/>
      <c r="H215" s="6"/>
      <c r="I215" s="6"/>
      <c r="P215" s="99"/>
      <c r="Q215" s="99"/>
      <c r="R215" s="99"/>
      <c r="S215" s="99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69"/>
      <c r="D216" s="170"/>
      <c r="F216" s="6"/>
      <c r="H216" s="6"/>
      <c r="I216" s="6"/>
      <c r="P216" s="99"/>
      <c r="Q216" s="99"/>
      <c r="R216" s="99"/>
      <c r="S216" s="9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69"/>
      <c r="D217" s="170"/>
      <c r="F217" s="6"/>
      <c r="H217" s="6"/>
      <c r="I217" s="6"/>
      <c r="P217" s="99"/>
      <c r="Q217" s="99"/>
      <c r="R217" s="99"/>
      <c r="S217" s="9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69"/>
      <c r="D218" s="170"/>
      <c r="F218" s="6"/>
      <c r="H218" s="6"/>
      <c r="I218" s="6"/>
      <c r="P218" s="99"/>
      <c r="Q218" s="99"/>
      <c r="R218" s="99"/>
      <c r="S218" s="9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69"/>
      <c r="D219" s="170"/>
      <c r="F219" s="6"/>
      <c r="H219" s="6"/>
      <c r="I219" s="6"/>
      <c r="P219" s="99"/>
      <c r="Q219" s="99"/>
      <c r="R219" s="99"/>
      <c r="S219" s="99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69"/>
      <c r="D220" s="170"/>
      <c r="F220" s="6"/>
      <c r="H220" s="6"/>
      <c r="I220" s="6"/>
      <c r="P220" s="99"/>
      <c r="Q220" s="99"/>
      <c r="R220" s="99"/>
      <c r="S220" s="99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69"/>
      <c r="D221" s="170"/>
      <c r="F221" s="6"/>
      <c r="H221" s="6"/>
      <c r="I221" s="6"/>
      <c r="P221" s="99"/>
      <c r="Q221" s="99"/>
      <c r="R221" s="99"/>
      <c r="S221" s="9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69"/>
      <c r="D222" s="170"/>
      <c r="F222" s="6"/>
      <c r="H222" s="6"/>
      <c r="I222" s="6"/>
      <c r="P222" s="99"/>
      <c r="Q222" s="99"/>
      <c r="R222" s="99"/>
      <c r="S222" s="9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69"/>
      <c r="D223" s="170"/>
      <c r="F223" s="6"/>
      <c r="H223" s="6"/>
      <c r="I223" s="6"/>
      <c r="P223" s="99"/>
      <c r="Q223" s="99"/>
      <c r="R223" s="99"/>
      <c r="S223" s="9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69"/>
      <c r="D224" s="170"/>
      <c r="F224" s="6"/>
      <c r="H224" s="6"/>
      <c r="I224" s="6"/>
      <c r="P224" s="99"/>
      <c r="Q224" s="99"/>
      <c r="R224" s="99"/>
      <c r="S224" s="99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69"/>
      <c r="D225" s="170"/>
      <c r="F225" s="6"/>
      <c r="H225" s="6"/>
      <c r="I225" s="6"/>
      <c r="P225" s="99"/>
      <c r="Q225" s="99"/>
      <c r="R225" s="99"/>
      <c r="S225" s="99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69"/>
      <c r="D226" s="170"/>
      <c r="F226" s="6"/>
      <c r="H226" s="6"/>
      <c r="I226" s="6"/>
      <c r="P226" s="99"/>
      <c r="Q226" s="99"/>
      <c r="R226" s="99"/>
      <c r="S226" s="9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69"/>
      <c r="D227" s="170"/>
      <c r="F227" s="6"/>
      <c r="H227" s="6"/>
      <c r="I227" s="6"/>
      <c r="P227" s="99"/>
      <c r="Q227" s="99"/>
      <c r="R227" s="99"/>
      <c r="S227" s="9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69"/>
      <c r="D228" s="170"/>
      <c r="F228" s="6"/>
      <c r="H228" s="6"/>
      <c r="I228" s="6"/>
      <c r="P228" s="99"/>
      <c r="Q228" s="99"/>
      <c r="R228" s="99"/>
      <c r="S228" s="9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69"/>
      <c r="D229" s="170"/>
      <c r="F229" s="6"/>
      <c r="H229" s="6"/>
      <c r="I229" s="6"/>
      <c r="P229" s="99"/>
      <c r="Q229" s="99"/>
      <c r="R229" s="99"/>
      <c r="S229" s="99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69"/>
      <c r="D230" s="170"/>
      <c r="F230" s="6"/>
      <c r="H230" s="6"/>
      <c r="I230" s="6"/>
      <c r="P230" s="99"/>
      <c r="Q230" s="99"/>
      <c r="R230" s="99"/>
      <c r="S230" s="99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69"/>
      <c r="D231" s="170"/>
      <c r="F231" s="6"/>
      <c r="H231" s="6"/>
      <c r="I231" s="6"/>
      <c r="P231" s="99"/>
      <c r="Q231" s="99"/>
      <c r="R231" s="99"/>
      <c r="S231" s="9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69"/>
      <c r="D232" s="170"/>
      <c r="F232" s="6"/>
      <c r="H232" s="6"/>
      <c r="I232" s="6"/>
      <c r="P232" s="99"/>
      <c r="Q232" s="99"/>
      <c r="R232" s="99"/>
      <c r="S232" s="9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69"/>
      <c r="D233" s="170"/>
      <c r="F233" s="6"/>
      <c r="H233" s="6"/>
      <c r="I233" s="6"/>
      <c r="P233" s="99"/>
      <c r="Q233" s="99"/>
      <c r="R233" s="99"/>
      <c r="S233" s="9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69"/>
      <c r="D234" s="170"/>
      <c r="F234" s="6"/>
      <c r="H234" s="6"/>
      <c r="I234" s="6"/>
      <c r="P234" s="99"/>
      <c r="Q234" s="99"/>
      <c r="R234" s="99"/>
      <c r="S234" s="99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69"/>
      <c r="D235" s="170"/>
      <c r="F235" s="6"/>
      <c r="H235" s="6"/>
      <c r="I235" s="6"/>
      <c r="P235" s="99"/>
      <c r="Q235" s="99"/>
      <c r="R235" s="99"/>
      <c r="S235" s="99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69"/>
      <c r="D236" s="170"/>
      <c r="F236" s="6"/>
      <c r="H236" s="6"/>
      <c r="I236" s="6"/>
      <c r="P236" s="99"/>
      <c r="Q236" s="99"/>
      <c r="R236" s="99"/>
      <c r="S236" s="9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69"/>
      <c r="D237" s="170"/>
      <c r="F237" s="6"/>
      <c r="H237" s="6"/>
      <c r="I237" s="6"/>
      <c r="P237" s="99"/>
      <c r="Q237" s="99"/>
      <c r="R237" s="99"/>
      <c r="S237" s="9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69"/>
      <c r="D238" s="170"/>
      <c r="F238" s="6"/>
      <c r="H238" s="6"/>
      <c r="I238" s="6"/>
      <c r="P238" s="99"/>
      <c r="Q238" s="99"/>
      <c r="R238" s="99"/>
      <c r="S238" s="9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69"/>
      <c r="D239" s="170"/>
      <c r="F239" s="6"/>
      <c r="H239" s="6"/>
      <c r="I239" s="6"/>
      <c r="P239" s="99"/>
      <c r="Q239" s="99"/>
      <c r="R239" s="99"/>
      <c r="S239" s="99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69"/>
      <c r="D240" s="170"/>
      <c r="F240" s="6"/>
      <c r="H240" s="6"/>
      <c r="I240" s="6"/>
      <c r="P240" s="99"/>
      <c r="Q240" s="99"/>
      <c r="R240" s="99"/>
      <c r="S240" s="99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69"/>
      <c r="D241" s="170"/>
      <c r="F241" s="6"/>
      <c r="H241" s="6"/>
      <c r="I241" s="6"/>
      <c r="P241" s="99"/>
      <c r="Q241" s="99"/>
      <c r="R241" s="99"/>
      <c r="S241" s="9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69"/>
      <c r="D242" s="170"/>
      <c r="F242" s="6"/>
      <c r="H242" s="6"/>
      <c r="I242" s="6"/>
      <c r="P242" s="99"/>
      <c r="Q242" s="99"/>
      <c r="R242" s="99"/>
      <c r="S242" s="9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69"/>
      <c r="D243" s="170"/>
      <c r="F243" s="6"/>
      <c r="H243" s="6"/>
      <c r="I243" s="6"/>
      <c r="P243" s="99"/>
      <c r="Q243" s="99"/>
      <c r="R243" s="99"/>
      <c r="S243" s="9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69"/>
      <c r="D244" s="170"/>
      <c r="F244" s="6"/>
      <c r="H244" s="6"/>
      <c r="I244" s="6"/>
      <c r="P244" s="99"/>
      <c r="Q244" s="99"/>
      <c r="R244" s="99"/>
      <c r="S244" s="99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69"/>
      <c r="D245" s="170"/>
      <c r="F245" s="6"/>
      <c r="H245" s="6"/>
      <c r="I245" s="6"/>
      <c r="P245" s="99"/>
      <c r="Q245" s="99"/>
      <c r="R245" s="99"/>
      <c r="S245" s="99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69"/>
      <c r="D246" s="170"/>
      <c r="F246" s="6"/>
      <c r="H246" s="6"/>
      <c r="I246" s="6"/>
      <c r="P246" s="99"/>
      <c r="Q246" s="99"/>
      <c r="R246" s="99"/>
      <c r="S246" s="9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69"/>
      <c r="D247" s="170"/>
      <c r="F247" s="6"/>
      <c r="H247" s="6"/>
      <c r="I247" s="6"/>
      <c r="P247" s="99"/>
      <c r="Q247" s="99"/>
      <c r="R247" s="99"/>
      <c r="S247" s="9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69"/>
      <c r="D248" s="170"/>
      <c r="F248" s="6"/>
      <c r="H248" s="6"/>
      <c r="I248" s="6"/>
      <c r="P248" s="99"/>
      <c r="Q248" s="99"/>
      <c r="R248" s="99"/>
      <c r="S248" s="9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69"/>
      <c r="D249" s="170"/>
      <c r="F249" s="6"/>
      <c r="H249" s="6"/>
      <c r="I249" s="6"/>
      <c r="P249" s="99"/>
      <c r="Q249" s="99"/>
      <c r="R249" s="99"/>
      <c r="S249" s="99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69"/>
      <c r="D250" s="170"/>
      <c r="F250" s="6"/>
      <c r="H250" s="6"/>
      <c r="I250" s="6"/>
      <c r="P250" s="99"/>
      <c r="Q250" s="99"/>
      <c r="R250" s="99"/>
      <c r="S250" s="99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69"/>
      <c r="D251" s="170"/>
      <c r="F251" s="6"/>
      <c r="H251" s="6"/>
      <c r="I251" s="6"/>
      <c r="P251" s="99"/>
      <c r="Q251" s="99"/>
      <c r="R251" s="99"/>
      <c r="S251" s="9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69"/>
      <c r="D252" s="170"/>
      <c r="F252" s="6"/>
      <c r="H252" s="6"/>
      <c r="I252" s="6"/>
      <c r="P252" s="99"/>
      <c r="Q252" s="99"/>
      <c r="R252" s="99"/>
      <c r="S252" s="9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69"/>
      <c r="D253" s="170"/>
      <c r="F253" s="6"/>
      <c r="H253" s="6"/>
      <c r="I253" s="6"/>
      <c r="P253" s="99"/>
      <c r="Q253" s="99"/>
      <c r="R253" s="99"/>
      <c r="S253" s="9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69"/>
      <c r="D254" s="170"/>
      <c r="F254" s="6"/>
      <c r="H254" s="6"/>
      <c r="I254" s="6"/>
      <c r="P254" s="99"/>
      <c r="Q254" s="99"/>
      <c r="R254" s="99"/>
      <c r="S254" s="99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69"/>
      <c r="D255" s="170"/>
      <c r="F255" s="6"/>
      <c r="H255" s="6"/>
      <c r="I255" s="6"/>
      <c r="P255" s="99"/>
      <c r="Q255" s="99"/>
      <c r="R255" s="99"/>
      <c r="S255" s="99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69"/>
      <c r="D256" s="170"/>
      <c r="F256" s="6"/>
      <c r="H256" s="6"/>
      <c r="I256" s="6"/>
      <c r="P256" s="99"/>
      <c r="Q256" s="99"/>
      <c r="R256" s="99"/>
      <c r="S256" s="9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69"/>
      <c r="D257" s="170"/>
      <c r="F257" s="6"/>
      <c r="H257" s="6"/>
      <c r="I257" s="6"/>
      <c r="P257" s="99"/>
      <c r="Q257" s="99"/>
      <c r="R257" s="99"/>
      <c r="S257" s="99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69"/>
      <c r="D258" s="170"/>
      <c r="F258" s="6"/>
      <c r="H258" s="6"/>
      <c r="I258" s="6"/>
      <c r="P258" s="99"/>
      <c r="Q258" s="99"/>
      <c r="R258" s="99"/>
      <c r="S258" s="9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69"/>
      <c r="D259" s="170"/>
      <c r="F259" s="6"/>
      <c r="H259" s="6"/>
      <c r="I259" s="6"/>
      <c r="P259" s="99"/>
      <c r="Q259" s="99"/>
      <c r="R259" s="99"/>
      <c r="S259" s="99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69"/>
      <c r="D260" s="170"/>
      <c r="F260" s="6"/>
      <c r="H260" s="6"/>
      <c r="I260" s="6"/>
      <c r="P260" s="99"/>
      <c r="Q260" s="99"/>
      <c r="R260" s="99"/>
      <c r="S260" s="99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69"/>
      <c r="D261" s="170"/>
      <c r="F261" s="6"/>
      <c r="H261" s="6"/>
      <c r="I261" s="6"/>
      <c r="P261" s="99"/>
      <c r="Q261" s="99"/>
      <c r="R261" s="99"/>
      <c r="S261" s="99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69"/>
      <c r="D262" s="170"/>
      <c r="F262" s="6"/>
      <c r="H262" s="6"/>
      <c r="I262" s="6"/>
      <c r="P262" s="99"/>
      <c r="Q262" s="99"/>
      <c r="R262" s="99"/>
      <c r="S262" s="99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69"/>
      <c r="D263" s="170"/>
      <c r="F263" s="6"/>
      <c r="H263" s="6"/>
      <c r="I263" s="6"/>
      <c r="P263" s="99"/>
      <c r="Q263" s="99"/>
      <c r="R263" s="99"/>
      <c r="S263" s="99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69"/>
      <c r="D264" s="170"/>
      <c r="F264" s="6"/>
      <c r="H264" s="6"/>
      <c r="I264" s="6"/>
      <c r="P264" s="99"/>
      <c r="Q264" s="99"/>
      <c r="R264" s="99"/>
      <c r="S264" s="99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69"/>
      <c r="D265" s="170"/>
      <c r="F265" s="6"/>
      <c r="H265" s="6"/>
      <c r="I265" s="6"/>
      <c r="P265" s="99"/>
      <c r="Q265" s="99"/>
      <c r="R265" s="99"/>
      <c r="S265" s="99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69"/>
      <c r="D266" s="170"/>
      <c r="F266" s="6"/>
      <c r="H266" s="6"/>
      <c r="I266" s="6"/>
      <c r="P266" s="99"/>
      <c r="Q266" s="99"/>
      <c r="R266" s="99"/>
      <c r="S266" s="99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69"/>
      <c r="D267" s="170"/>
      <c r="F267" s="6"/>
      <c r="H267" s="6"/>
      <c r="I267" s="6"/>
      <c r="P267" s="99"/>
      <c r="Q267" s="99"/>
      <c r="R267" s="99"/>
      <c r="S267" s="99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69"/>
      <c r="D268" s="170"/>
      <c r="F268" s="6"/>
      <c r="H268" s="6"/>
      <c r="I268" s="6"/>
      <c r="P268" s="99"/>
      <c r="Q268" s="99"/>
      <c r="R268" s="99"/>
      <c r="S268" s="99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69"/>
      <c r="D269" s="170"/>
      <c r="F269" s="6"/>
      <c r="H269" s="6"/>
      <c r="I269" s="6"/>
      <c r="P269" s="99"/>
      <c r="Q269" s="99"/>
      <c r="R269" s="99"/>
      <c r="S269" s="99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69"/>
      <c r="D270" s="170"/>
      <c r="F270" s="6"/>
      <c r="H270" s="6"/>
      <c r="I270" s="6"/>
      <c r="P270" s="99"/>
      <c r="Q270" s="99"/>
      <c r="R270" s="99"/>
      <c r="S270" s="99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69"/>
      <c r="D271" s="170"/>
      <c r="F271" s="6"/>
      <c r="H271" s="6"/>
      <c r="I271" s="6"/>
      <c r="P271" s="99"/>
      <c r="Q271" s="99"/>
      <c r="R271" s="99"/>
      <c r="S271" s="99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69"/>
      <c r="D272" s="170"/>
      <c r="F272" s="6"/>
      <c r="H272" s="6"/>
      <c r="I272" s="6"/>
      <c r="P272" s="99"/>
      <c r="Q272" s="99"/>
      <c r="R272" s="99"/>
      <c r="S272" s="99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69"/>
      <c r="D273" s="170"/>
      <c r="F273" s="6"/>
      <c r="H273" s="6"/>
      <c r="I273" s="6"/>
      <c r="P273" s="99"/>
      <c r="Q273" s="99"/>
      <c r="R273" s="99"/>
      <c r="S273" s="99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69"/>
      <c r="D274" s="170"/>
      <c r="F274" s="6"/>
      <c r="H274" s="6"/>
      <c r="I274" s="6"/>
      <c r="P274" s="99"/>
      <c r="Q274" s="99"/>
      <c r="R274" s="99"/>
      <c r="S274" s="9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69"/>
      <c r="D275" s="170"/>
      <c r="F275" s="6"/>
      <c r="H275" s="6"/>
      <c r="I275" s="6"/>
      <c r="P275" s="99"/>
      <c r="Q275" s="99"/>
      <c r="R275" s="99"/>
      <c r="S275" s="9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69"/>
      <c r="D276" s="170"/>
      <c r="F276" s="6"/>
      <c r="H276" s="6"/>
      <c r="I276" s="6"/>
      <c r="P276" s="99"/>
      <c r="Q276" s="99"/>
      <c r="R276" s="99"/>
      <c r="S276" s="99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69"/>
      <c r="D277" s="170"/>
      <c r="F277" s="6"/>
      <c r="H277" s="6"/>
      <c r="I277" s="6"/>
      <c r="P277" s="99"/>
      <c r="Q277" s="99"/>
      <c r="R277" s="99"/>
      <c r="S277" s="99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69"/>
      <c r="D278" s="170"/>
      <c r="F278" s="6"/>
      <c r="H278" s="6"/>
      <c r="I278" s="6"/>
      <c r="P278" s="99"/>
      <c r="Q278" s="99"/>
      <c r="R278" s="99"/>
      <c r="S278" s="99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69"/>
      <c r="D279" s="170"/>
      <c r="F279" s="6"/>
      <c r="H279" s="6"/>
      <c r="I279" s="6"/>
      <c r="P279" s="99"/>
      <c r="Q279" s="99"/>
      <c r="R279" s="99"/>
      <c r="S279" s="99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69"/>
      <c r="D280" s="170"/>
      <c r="F280" s="6"/>
      <c r="H280" s="6"/>
      <c r="I280" s="6"/>
      <c r="P280" s="99"/>
      <c r="Q280" s="99"/>
      <c r="R280" s="99"/>
      <c r="S280" s="99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69"/>
      <c r="D281" s="170"/>
      <c r="F281" s="6"/>
      <c r="H281" s="6"/>
      <c r="I281" s="6"/>
      <c r="P281" s="99"/>
      <c r="Q281" s="99"/>
      <c r="R281" s="99"/>
      <c r="S281" s="99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69"/>
      <c r="D282" s="170"/>
      <c r="F282" s="6"/>
      <c r="H282" s="6"/>
      <c r="I282" s="6"/>
      <c r="P282" s="99"/>
      <c r="Q282" s="99"/>
      <c r="R282" s="99"/>
      <c r="S282" s="99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69"/>
      <c r="D283" s="170"/>
      <c r="F283" s="6"/>
      <c r="H283" s="6"/>
      <c r="I283" s="6"/>
      <c r="P283" s="99"/>
      <c r="Q283" s="99"/>
      <c r="R283" s="99"/>
      <c r="S283" s="99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69"/>
      <c r="D284" s="170"/>
      <c r="F284" s="6"/>
      <c r="H284" s="6"/>
      <c r="I284" s="6"/>
      <c r="P284" s="99"/>
      <c r="Q284" s="99"/>
      <c r="R284" s="99"/>
      <c r="S284" s="99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69"/>
      <c r="D285" s="170"/>
      <c r="F285" s="6"/>
      <c r="H285" s="6"/>
      <c r="I285" s="6"/>
      <c r="P285" s="99"/>
      <c r="Q285" s="99"/>
      <c r="R285" s="99"/>
      <c r="S285" s="99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69"/>
      <c r="D286" s="170"/>
      <c r="F286" s="6"/>
      <c r="H286" s="6"/>
      <c r="I286" s="6"/>
      <c r="P286" s="99"/>
      <c r="Q286" s="99"/>
      <c r="R286" s="99"/>
      <c r="S286" s="99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69"/>
      <c r="D287" s="170"/>
      <c r="F287" s="6"/>
      <c r="H287" s="6"/>
      <c r="I287" s="6"/>
      <c r="P287" s="99"/>
      <c r="Q287" s="99"/>
      <c r="R287" s="99"/>
      <c r="S287" s="99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69"/>
      <c r="D288" s="170"/>
      <c r="F288" s="6"/>
      <c r="H288" s="6"/>
      <c r="I288" s="6"/>
      <c r="P288" s="99"/>
      <c r="Q288" s="99"/>
      <c r="R288" s="99"/>
      <c r="S288" s="99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69"/>
      <c r="D289" s="170"/>
      <c r="F289" s="6"/>
      <c r="H289" s="6"/>
      <c r="I289" s="6"/>
      <c r="P289" s="99"/>
      <c r="Q289" s="99"/>
      <c r="R289" s="99"/>
      <c r="S289" s="99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69"/>
      <c r="D290" s="170"/>
      <c r="F290" s="6"/>
      <c r="H290" s="6"/>
      <c r="I290" s="6"/>
      <c r="P290" s="99"/>
      <c r="Q290" s="99"/>
      <c r="R290" s="99"/>
      <c r="S290" s="9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69"/>
      <c r="D291" s="170"/>
      <c r="F291" s="6"/>
      <c r="H291" s="6"/>
      <c r="I291" s="6"/>
      <c r="P291" s="99"/>
      <c r="Q291" s="99"/>
      <c r="R291" s="99"/>
      <c r="S291" s="99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69"/>
      <c r="D292" s="170"/>
      <c r="F292" s="6"/>
      <c r="H292" s="6"/>
      <c r="I292" s="6"/>
      <c r="P292" s="99"/>
      <c r="Q292" s="99"/>
      <c r="R292" s="99"/>
      <c r="S292" s="99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69"/>
      <c r="D293" s="170"/>
      <c r="F293" s="6"/>
      <c r="H293" s="6"/>
      <c r="I293" s="6"/>
      <c r="P293" s="99"/>
      <c r="Q293" s="99"/>
      <c r="R293" s="99"/>
      <c r="S293" s="99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69"/>
      <c r="D294" s="170"/>
      <c r="F294" s="6"/>
      <c r="H294" s="6"/>
      <c r="I294" s="6"/>
      <c r="P294" s="99"/>
      <c r="Q294" s="99"/>
      <c r="R294" s="99"/>
      <c r="S294" s="99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69"/>
      <c r="D295" s="170"/>
      <c r="F295" s="6"/>
      <c r="H295" s="6"/>
      <c r="I295" s="6"/>
      <c r="P295" s="99"/>
      <c r="Q295" s="99"/>
      <c r="R295" s="99"/>
      <c r="S295" s="99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69"/>
      <c r="D296" s="170"/>
      <c r="F296" s="6"/>
      <c r="H296" s="6"/>
      <c r="I296" s="6"/>
      <c r="P296" s="99"/>
      <c r="Q296" s="99"/>
      <c r="R296" s="99"/>
      <c r="S296" s="99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69"/>
      <c r="D297" s="170"/>
      <c r="F297" s="6"/>
      <c r="H297" s="6"/>
      <c r="I297" s="6"/>
      <c r="P297" s="99"/>
      <c r="Q297" s="99"/>
      <c r="R297" s="99"/>
      <c r="S297" s="99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69"/>
      <c r="D298" s="170"/>
      <c r="F298" s="6"/>
      <c r="H298" s="6"/>
      <c r="I298" s="6"/>
      <c r="P298" s="99"/>
      <c r="Q298" s="99"/>
      <c r="R298" s="99"/>
      <c r="S298" s="99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69"/>
      <c r="D299" s="170"/>
      <c r="F299" s="6"/>
      <c r="H299" s="6"/>
      <c r="I299" s="6"/>
      <c r="P299" s="99"/>
      <c r="Q299" s="99"/>
      <c r="R299" s="99"/>
      <c r="S299" s="99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69"/>
      <c r="D300" s="170"/>
      <c r="F300" s="6"/>
      <c r="H300" s="6"/>
      <c r="I300" s="6"/>
      <c r="P300" s="99"/>
      <c r="Q300" s="99"/>
      <c r="R300" s="99"/>
      <c r="S300" s="99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69"/>
      <c r="D301" s="170"/>
      <c r="F301" s="6"/>
      <c r="H301" s="6"/>
      <c r="I301" s="6"/>
      <c r="P301" s="99"/>
      <c r="Q301" s="99"/>
      <c r="R301" s="99"/>
      <c r="S301" s="99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69"/>
      <c r="D302" s="170"/>
      <c r="F302" s="6"/>
      <c r="H302" s="6"/>
      <c r="I302" s="6"/>
      <c r="P302" s="99"/>
      <c r="Q302" s="99"/>
      <c r="R302" s="99"/>
      <c r="S302" s="99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69"/>
      <c r="D303" s="170"/>
      <c r="F303" s="6"/>
      <c r="H303" s="6"/>
      <c r="I303" s="6"/>
      <c r="P303" s="99"/>
      <c r="Q303" s="99"/>
      <c r="R303" s="99"/>
      <c r="S303" s="99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69"/>
      <c r="D304" s="170"/>
      <c r="F304" s="6"/>
      <c r="H304" s="6"/>
      <c r="I304" s="6"/>
      <c r="P304" s="99"/>
      <c r="Q304" s="99"/>
      <c r="R304" s="99"/>
      <c r="S304" s="99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69"/>
      <c r="D305" s="170"/>
      <c r="F305" s="6"/>
      <c r="H305" s="6"/>
      <c r="I305" s="6"/>
      <c r="P305" s="99"/>
      <c r="Q305" s="99"/>
      <c r="R305" s="99"/>
      <c r="S305" s="99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69"/>
      <c r="D306" s="170"/>
      <c r="F306" s="6"/>
      <c r="H306" s="6"/>
      <c r="I306" s="6"/>
      <c r="P306" s="99"/>
      <c r="Q306" s="99"/>
      <c r="R306" s="99"/>
      <c r="S306" s="99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69"/>
      <c r="D307" s="170"/>
      <c r="F307" s="6"/>
      <c r="H307" s="6"/>
      <c r="I307" s="6"/>
      <c r="P307" s="99"/>
      <c r="Q307" s="99"/>
      <c r="R307" s="99"/>
      <c r="S307" s="99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69"/>
      <c r="D308" s="170"/>
      <c r="F308" s="6"/>
      <c r="H308" s="6"/>
      <c r="I308" s="6"/>
      <c r="P308" s="99"/>
      <c r="Q308" s="99"/>
      <c r="R308" s="99"/>
      <c r="S308" s="99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69"/>
      <c r="D309" s="170"/>
      <c r="F309" s="6"/>
      <c r="H309" s="6"/>
      <c r="I309" s="6"/>
      <c r="P309" s="99"/>
      <c r="Q309" s="99"/>
      <c r="R309" s="99"/>
      <c r="S309" s="99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69"/>
      <c r="D310" s="170"/>
      <c r="F310" s="6"/>
      <c r="H310" s="6"/>
      <c r="I310" s="6"/>
      <c r="P310" s="99"/>
      <c r="Q310" s="99"/>
      <c r="R310" s="99"/>
      <c r="S310" s="99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69"/>
      <c r="D311" s="170"/>
      <c r="F311" s="6"/>
      <c r="H311" s="6"/>
      <c r="I311" s="6"/>
      <c r="P311" s="99"/>
      <c r="Q311" s="99"/>
      <c r="R311" s="99"/>
      <c r="S311" s="99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69"/>
      <c r="D312" s="170"/>
      <c r="F312" s="6"/>
      <c r="H312" s="6"/>
      <c r="I312" s="6"/>
      <c r="P312" s="99"/>
      <c r="Q312" s="99"/>
      <c r="R312" s="99"/>
      <c r="S312" s="99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69"/>
      <c r="D313" s="170"/>
      <c r="F313" s="6"/>
      <c r="H313" s="6"/>
      <c r="I313" s="6"/>
      <c r="P313" s="99"/>
      <c r="Q313" s="99"/>
      <c r="R313" s="99"/>
      <c r="S313" s="99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69"/>
      <c r="D314" s="170"/>
      <c r="F314" s="6"/>
      <c r="H314" s="6"/>
      <c r="I314" s="6"/>
      <c r="P314" s="99"/>
      <c r="Q314" s="99"/>
      <c r="R314" s="99"/>
      <c r="S314" s="99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69"/>
      <c r="D315" s="170"/>
      <c r="F315" s="6"/>
      <c r="H315" s="6"/>
      <c r="I315" s="6"/>
      <c r="P315" s="99"/>
      <c r="Q315" s="99"/>
      <c r="R315" s="99"/>
      <c r="S315" s="99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69"/>
      <c r="D316" s="170"/>
      <c r="F316" s="6"/>
      <c r="H316" s="6"/>
      <c r="I316" s="6"/>
      <c r="P316" s="99"/>
      <c r="Q316" s="99"/>
      <c r="R316" s="99"/>
      <c r="S316" s="99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69"/>
      <c r="D317" s="170"/>
      <c r="F317" s="6"/>
      <c r="H317" s="6"/>
      <c r="I317" s="6"/>
      <c r="P317" s="99"/>
      <c r="Q317" s="99"/>
      <c r="R317" s="99"/>
      <c r="S317" s="99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69"/>
      <c r="D318" s="170"/>
      <c r="F318" s="6"/>
      <c r="H318" s="6"/>
      <c r="I318" s="6"/>
      <c r="P318" s="99"/>
      <c r="Q318" s="99"/>
      <c r="R318" s="99"/>
      <c r="S318" s="99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69"/>
      <c r="D319" s="170"/>
      <c r="F319" s="6"/>
      <c r="H319" s="6"/>
      <c r="I319" s="6"/>
      <c r="P319" s="99"/>
      <c r="Q319" s="99"/>
      <c r="R319" s="99"/>
      <c r="S319" s="99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69"/>
      <c r="D320" s="170"/>
      <c r="F320" s="6"/>
      <c r="H320" s="6"/>
      <c r="I320" s="6"/>
      <c r="P320" s="99"/>
      <c r="Q320" s="99"/>
      <c r="R320" s="99"/>
      <c r="S320" s="99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69"/>
      <c r="D321" s="170"/>
      <c r="F321" s="6"/>
      <c r="H321" s="6"/>
      <c r="I321" s="6"/>
      <c r="P321" s="99"/>
      <c r="Q321" s="99"/>
      <c r="R321" s="99"/>
      <c r="S321" s="99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69"/>
      <c r="D322" s="170"/>
      <c r="F322" s="6"/>
      <c r="H322" s="6"/>
      <c r="I322" s="6"/>
      <c r="P322" s="99"/>
      <c r="Q322" s="99"/>
      <c r="R322" s="99"/>
      <c r="S322" s="9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69"/>
      <c r="D323" s="170"/>
      <c r="F323" s="6"/>
      <c r="H323" s="6"/>
      <c r="I323" s="6"/>
      <c r="P323" s="99"/>
      <c r="Q323" s="99"/>
      <c r="R323" s="99"/>
      <c r="S323" s="99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69"/>
      <c r="D324" s="170"/>
      <c r="F324" s="6"/>
      <c r="H324" s="6"/>
      <c r="I324" s="6"/>
      <c r="P324" s="99"/>
      <c r="Q324" s="99"/>
      <c r="R324" s="99"/>
      <c r="S324" s="99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69"/>
      <c r="D325" s="170"/>
      <c r="F325" s="6"/>
      <c r="H325" s="6"/>
      <c r="I325" s="6"/>
      <c r="P325" s="99"/>
      <c r="Q325" s="99"/>
      <c r="R325" s="99"/>
      <c r="S325" s="99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69"/>
      <c r="D326" s="170"/>
      <c r="F326" s="6"/>
      <c r="H326" s="6"/>
      <c r="I326" s="6"/>
      <c r="P326" s="99"/>
      <c r="Q326" s="99"/>
      <c r="R326" s="99"/>
      <c r="S326" s="99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69"/>
      <c r="D327" s="170"/>
      <c r="F327" s="6"/>
      <c r="H327" s="6"/>
      <c r="I327" s="6"/>
      <c r="P327" s="99"/>
      <c r="Q327" s="99"/>
      <c r="R327" s="99"/>
      <c r="S327" s="99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69"/>
      <c r="D328" s="170"/>
      <c r="F328" s="6"/>
      <c r="H328" s="6"/>
      <c r="I328" s="6"/>
      <c r="P328" s="99"/>
      <c r="Q328" s="99"/>
      <c r="R328" s="99"/>
      <c r="S328" s="99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69"/>
      <c r="D329" s="170"/>
      <c r="F329" s="6"/>
      <c r="H329" s="6"/>
      <c r="I329" s="6"/>
      <c r="P329" s="99"/>
      <c r="Q329" s="99"/>
      <c r="R329" s="99"/>
      <c r="S329" s="99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69"/>
      <c r="D330" s="170"/>
      <c r="F330" s="6"/>
      <c r="H330" s="6"/>
      <c r="I330" s="6"/>
      <c r="P330" s="99"/>
      <c r="Q330" s="99"/>
      <c r="R330" s="99"/>
      <c r="S330" s="99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69"/>
      <c r="D331" s="170"/>
      <c r="F331" s="6"/>
      <c r="H331" s="6"/>
      <c r="I331" s="6"/>
      <c r="P331" s="99"/>
      <c r="Q331" s="99"/>
      <c r="R331" s="99"/>
      <c r="S331" s="99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69"/>
      <c r="D332" s="170"/>
      <c r="F332" s="6"/>
      <c r="H332" s="6"/>
      <c r="I332" s="6"/>
      <c r="P332" s="99"/>
      <c r="Q332" s="99"/>
      <c r="R332" s="99"/>
      <c r="S332" s="99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69"/>
      <c r="D333" s="170"/>
      <c r="F333" s="6"/>
      <c r="H333" s="6"/>
      <c r="I333" s="6"/>
      <c r="P333" s="99"/>
      <c r="Q333" s="99"/>
      <c r="R333" s="99"/>
      <c r="S333" s="99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69"/>
      <c r="D334" s="170"/>
      <c r="F334" s="6"/>
      <c r="H334" s="6"/>
      <c r="I334" s="6"/>
      <c r="P334" s="99"/>
      <c r="Q334" s="99"/>
      <c r="R334" s="99"/>
      <c r="S334" s="9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69"/>
      <c r="D335" s="170"/>
      <c r="F335" s="6"/>
      <c r="H335" s="6"/>
      <c r="I335" s="6"/>
      <c r="P335" s="99"/>
      <c r="Q335" s="99"/>
      <c r="R335" s="99"/>
      <c r="S335" s="99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69"/>
      <c r="D336" s="170"/>
      <c r="F336" s="6"/>
      <c r="H336" s="6"/>
      <c r="I336" s="6"/>
      <c r="P336" s="99"/>
      <c r="Q336" s="99"/>
      <c r="R336" s="99"/>
      <c r="S336" s="99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69"/>
      <c r="D337" s="170"/>
      <c r="F337" s="6"/>
      <c r="H337" s="6"/>
      <c r="I337" s="6"/>
      <c r="P337" s="99"/>
      <c r="Q337" s="99"/>
      <c r="R337" s="99"/>
      <c r="S337" s="99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69"/>
      <c r="D338" s="170"/>
      <c r="F338" s="6"/>
      <c r="H338" s="6"/>
      <c r="I338" s="6"/>
      <c r="P338" s="99"/>
      <c r="Q338" s="99"/>
      <c r="R338" s="99"/>
      <c r="S338" s="99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69"/>
      <c r="D339" s="170"/>
      <c r="F339" s="6"/>
      <c r="H339" s="6"/>
      <c r="I339" s="6"/>
      <c r="P339" s="99"/>
      <c r="Q339" s="99"/>
      <c r="R339" s="99"/>
      <c r="S339" s="9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69"/>
      <c r="D340" s="170"/>
      <c r="F340" s="6"/>
      <c r="H340" s="6"/>
      <c r="I340" s="6"/>
      <c r="P340" s="99"/>
      <c r="Q340" s="99"/>
      <c r="R340" s="99"/>
      <c r="S340" s="99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69"/>
      <c r="D341" s="170"/>
      <c r="F341" s="6"/>
      <c r="H341" s="6"/>
      <c r="I341" s="6"/>
      <c r="P341" s="99"/>
      <c r="Q341" s="99"/>
      <c r="R341" s="99"/>
      <c r="S341" s="99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69"/>
      <c r="D342" s="170"/>
      <c r="F342" s="6"/>
      <c r="H342" s="6"/>
      <c r="I342" s="6"/>
      <c r="P342" s="99"/>
      <c r="Q342" s="99"/>
      <c r="R342" s="99"/>
      <c r="S342" s="9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69"/>
      <c r="D343" s="170"/>
      <c r="F343" s="6"/>
      <c r="H343" s="6"/>
      <c r="I343" s="6"/>
      <c r="P343" s="99"/>
      <c r="Q343" s="99"/>
      <c r="R343" s="99"/>
      <c r="S343" s="99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69"/>
      <c r="D344" s="170"/>
      <c r="F344" s="6"/>
      <c r="H344" s="6"/>
      <c r="I344" s="6"/>
      <c r="P344" s="99"/>
      <c r="Q344" s="99"/>
      <c r="R344" s="99"/>
      <c r="S344" s="9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69"/>
      <c r="D345" s="170"/>
      <c r="F345" s="6"/>
      <c r="H345" s="6"/>
      <c r="I345" s="6"/>
      <c r="P345" s="99"/>
      <c r="Q345" s="99"/>
      <c r="R345" s="99"/>
      <c r="S345" s="99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69"/>
      <c r="D346" s="170"/>
      <c r="F346" s="6"/>
      <c r="H346" s="6"/>
      <c r="I346" s="6"/>
      <c r="P346" s="99"/>
      <c r="Q346" s="99"/>
      <c r="R346" s="99"/>
      <c r="S346" s="99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69"/>
      <c r="D347" s="170"/>
      <c r="F347" s="6"/>
      <c r="H347" s="6"/>
      <c r="I347" s="6"/>
      <c r="P347" s="99"/>
      <c r="Q347" s="99"/>
      <c r="R347" s="99"/>
      <c r="S347" s="99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69"/>
      <c r="D348" s="170"/>
      <c r="F348" s="6"/>
      <c r="H348" s="6"/>
      <c r="I348" s="6"/>
      <c r="P348" s="99"/>
      <c r="Q348" s="99"/>
      <c r="R348" s="99"/>
      <c r="S348" s="99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69"/>
      <c r="D349" s="170"/>
      <c r="F349" s="6"/>
      <c r="H349" s="6"/>
      <c r="I349" s="6"/>
      <c r="P349" s="99"/>
      <c r="Q349" s="99"/>
      <c r="R349" s="99"/>
      <c r="S349" s="99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69"/>
      <c r="D350" s="170"/>
      <c r="F350" s="6"/>
      <c r="H350" s="6"/>
      <c r="I350" s="6"/>
      <c r="P350" s="99"/>
      <c r="Q350" s="99"/>
      <c r="R350" s="99"/>
      <c r="S350" s="9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69"/>
      <c r="D351" s="170"/>
      <c r="F351" s="6"/>
      <c r="H351" s="6"/>
      <c r="I351" s="6"/>
      <c r="P351" s="99"/>
      <c r="Q351" s="99"/>
      <c r="R351" s="99"/>
      <c r="S351" s="99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69"/>
      <c r="D352" s="170"/>
      <c r="F352" s="6"/>
      <c r="H352" s="6"/>
      <c r="I352" s="6"/>
      <c r="P352" s="99"/>
      <c r="Q352" s="99"/>
      <c r="R352" s="99"/>
      <c r="S352" s="99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69"/>
      <c r="D353" s="170"/>
      <c r="F353" s="6"/>
      <c r="H353" s="6"/>
      <c r="I353" s="6"/>
      <c r="P353" s="99"/>
      <c r="Q353" s="99"/>
      <c r="R353" s="99"/>
      <c r="S353" s="99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69"/>
      <c r="D354" s="170"/>
      <c r="F354" s="6"/>
      <c r="H354" s="6"/>
      <c r="I354" s="6"/>
      <c r="P354" s="99"/>
      <c r="Q354" s="99"/>
      <c r="R354" s="99"/>
      <c r="S354" s="9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69"/>
      <c r="D355" s="170"/>
      <c r="F355" s="6"/>
      <c r="H355" s="6"/>
      <c r="I355" s="6"/>
      <c r="P355" s="99"/>
      <c r="Q355" s="99"/>
      <c r="R355" s="99"/>
      <c r="S355" s="99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69"/>
      <c r="D356" s="170"/>
      <c r="F356" s="6"/>
      <c r="H356" s="6"/>
      <c r="I356" s="6"/>
      <c r="P356" s="99"/>
      <c r="Q356" s="99"/>
      <c r="R356" s="99"/>
      <c r="S356" s="99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69"/>
      <c r="D357" s="170"/>
      <c r="F357" s="6"/>
      <c r="H357" s="6"/>
      <c r="I357" s="6"/>
      <c r="P357" s="99"/>
      <c r="Q357" s="99"/>
      <c r="R357" s="99"/>
      <c r="S357" s="99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69"/>
      <c r="D358" s="170"/>
      <c r="F358" s="6"/>
      <c r="H358" s="6"/>
      <c r="I358" s="6"/>
      <c r="P358" s="99"/>
      <c r="Q358" s="99"/>
      <c r="R358" s="99"/>
      <c r="S358" s="99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69"/>
      <c r="D359" s="170"/>
      <c r="F359" s="6"/>
      <c r="H359" s="6"/>
      <c r="I359" s="6"/>
      <c r="P359" s="99"/>
      <c r="Q359" s="99"/>
      <c r="R359" s="99"/>
      <c r="S359" s="9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69"/>
      <c r="D360" s="170"/>
      <c r="F360" s="6"/>
      <c r="H360" s="6"/>
      <c r="I360" s="6"/>
      <c r="P360" s="99"/>
      <c r="Q360" s="99"/>
      <c r="R360" s="99"/>
      <c r="S360" s="99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69"/>
      <c r="D361" s="170"/>
      <c r="F361" s="6"/>
      <c r="H361" s="6"/>
      <c r="I361" s="6"/>
      <c r="P361" s="99"/>
      <c r="Q361" s="99"/>
      <c r="R361" s="99"/>
      <c r="S361" s="99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69"/>
      <c r="D362" s="170"/>
      <c r="F362" s="6"/>
      <c r="H362" s="6"/>
      <c r="I362" s="6"/>
      <c r="P362" s="99"/>
      <c r="Q362" s="99"/>
      <c r="R362" s="99"/>
      <c r="S362" s="99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69"/>
      <c r="D363" s="170"/>
      <c r="F363" s="6"/>
      <c r="H363" s="6"/>
      <c r="I363" s="6"/>
      <c r="P363" s="99"/>
      <c r="Q363" s="99"/>
      <c r="R363" s="99"/>
      <c r="S363" s="99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69"/>
      <c r="D364" s="170"/>
      <c r="F364" s="6"/>
      <c r="H364" s="6"/>
      <c r="I364" s="6"/>
      <c r="P364" s="99"/>
      <c r="Q364" s="99"/>
      <c r="R364" s="99"/>
      <c r="S364" s="99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69"/>
      <c r="D365" s="170"/>
      <c r="F365" s="6"/>
      <c r="H365" s="6"/>
      <c r="I365" s="6"/>
      <c r="P365" s="99"/>
      <c r="Q365" s="99"/>
      <c r="R365" s="99"/>
      <c r="S365" s="99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69"/>
      <c r="D366" s="170"/>
      <c r="F366" s="6"/>
      <c r="H366" s="6"/>
      <c r="I366" s="6"/>
      <c r="P366" s="99"/>
      <c r="Q366" s="99"/>
      <c r="R366" s="99"/>
      <c r="S366" s="99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69"/>
      <c r="D367" s="170"/>
      <c r="F367" s="6"/>
      <c r="H367" s="6"/>
      <c r="I367" s="6"/>
      <c r="P367" s="99"/>
      <c r="Q367" s="99"/>
      <c r="R367" s="99"/>
      <c r="S367" s="99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69"/>
      <c r="D368" s="170"/>
      <c r="F368" s="6"/>
      <c r="H368" s="6"/>
      <c r="I368" s="6"/>
      <c r="P368" s="99"/>
      <c r="Q368" s="99"/>
      <c r="R368" s="99"/>
      <c r="S368" s="9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69"/>
      <c r="D369" s="170"/>
      <c r="F369" s="6"/>
      <c r="H369" s="6"/>
      <c r="I369" s="6"/>
      <c r="P369" s="99"/>
      <c r="Q369" s="99"/>
      <c r="R369" s="99"/>
      <c r="S369" s="9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69"/>
      <c r="D370" s="170"/>
      <c r="F370" s="6"/>
      <c r="H370" s="6"/>
      <c r="I370" s="6"/>
      <c r="P370" s="99"/>
      <c r="Q370" s="99"/>
      <c r="R370" s="99"/>
      <c r="S370" s="99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69"/>
      <c r="D371" s="170"/>
      <c r="F371" s="6"/>
      <c r="H371" s="6"/>
      <c r="I371" s="6"/>
      <c r="P371" s="99"/>
      <c r="Q371" s="99"/>
      <c r="R371" s="99"/>
      <c r="S371" s="9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69"/>
      <c r="D372" s="170"/>
      <c r="F372" s="6"/>
      <c r="H372" s="6"/>
      <c r="I372" s="6"/>
      <c r="P372" s="99"/>
      <c r="Q372" s="99"/>
      <c r="R372" s="99"/>
      <c r="S372" s="99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69"/>
      <c r="D373" s="170"/>
      <c r="F373" s="6"/>
      <c r="H373" s="6"/>
      <c r="I373" s="6"/>
      <c r="P373" s="99"/>
      <c r="Q373" s="99"/>
      <c r="R373" s="99"/>
      <c r="S373" s="99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69"/>
      <c r="D374" s="170"/>
      <c r="F374" s="6"/>
      <c r="H374" s="6"/>
      <c r="I374" s="6"/>
      <c r="P374" s="99"/>
      <c r="Q374" s="99"/>
      <c r="R374" s="99"/>
      <c r="S374" s="99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69"/>
      <c r="D375" s="170"/>
      <c r="F375" s="6"/>
      <c r="H375" s="6"/>
      <c r="I375" s="6"/>
      <c r="P375" s="99"/>
      <c r="Q375" s="99"/>
      <c r="R375" s="99"/>
      <c r="S375" s="99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69"/>
      <c r="D376" s="170"/>
      <c r="F376" s="6"/>
      <c r="H376" s="6"/>
      <c r="I376" s="6"/>
      <c r="P376" s="99"/>
      <c r="Q376" s="99"/>
      <c r="R376" s="99"/>
      <c r="S376" s="99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69"/>
      <c r="D377" s="170"/>
      <c r="F377" s="6"/>
      <c r="H377" s="6"/>
      <c r="I377" s="6"/>
      <c r="P377" s="99"/>
      <c r="Q377" s="99"/>
      <c r="R377" s="99"/>
      <c r="S377" s="99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69"/>
      <c r="D378" s="170"/>
      <c r="F378" s="6"/>
      <c r="H378" s="6"/>
      <c r="I378" s="6"/>
      <c r="P378" s="99"/>
      <c r="Q378" s="99"/>
      <c r="R378" s="99"/>
      <c r="S378" s="99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69"/>
      <c r="D379" s="170"/>
      <c r="F379" s="6"/>
      <c r="H379" s="6"/>
      <c r="I379" s="6"/>
      <c r="P379" s="99"/>
      <c r="Q379" s="99"/>
      <c r="R379" s="99"/>
      <c r="S379" s="99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69"/>
      <c r="D380" s="170"/>
      <c r="F380" s="6"/>
      <c r="H380" s="6"/>
      <c r="I380" s="6"/>
      <c r="P380" s="99"/>
      <c r="Q380" s="99"/>
      <c r="R380" s="99"/>
      <c r="S380" s="99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69"/>
      <c r="D381" s="170"/>
      <c r="F381" s="6"/>
      <c r="H381" s="6"/>
      <c r="I381" s="6"/>
      <c r="P381" s="99"/>
      <c r="Q381" s="99"/>
      <c r="R381" s="99"/>
      <c r="S381" s="99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69"/>
      <c r="D382" s="170"/>
      <c r="F382" s="6"/>
      <c r="H382" s="6"/>
      <c r="I382" s="6"/>
      <c r="P382" s="99"/>
      <c r="Q382" s="99"/>
      <c r="R382" s="99"/>
      <c r="S382" s="99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69"/>
      <c r="D383" s="170"/>
      <c r="F383" s="6"/>
      <c r="H383" s="6"/>
      <c r="I383" s="6"/>
      <c r="P383" s="99"/>
      <c r="Q383" s="99"/>
      <c r="R383" s="99"/>
      <c r="S383" s="99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69"/>
      <c r="D384" s="170"/>
      <c r="F384" s="6"/>
      <c r="H384" s="6"/>
      <c r="I384" s="6"/>
      <c r="P384" s="99"/>
      <c r="Q384" s="99"/>
      <c r="R384" s="99"/>
      <c r="S384" s="99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69"/>
      <c r="D385" s="170"/>
      <c r="F385" s="6"/>
      <c r="H385" s="6"/>
      <c r="I385" s="6"/>
      <c r="P385" s="99"/>
      <c r="Q385" s="99"/>
      <c r="R385" s="99"/>
      <c r="S385" s="99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69"/>
      <c r="D386" s="170"/>
      <c r="F386" s="6"/>
      <c r="H386" s="6"/>
      <c r="I386" s="6"/>
      <c r="P386" s="99"/>
      <c r="Q386" s="99"/>
      <c r="R386" s="99"/>
      <c r="S386" s="99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69"/>
      <c r="D387" s="170"/>
      <c r="F387" s="6"/>
      <c r="H387" s="6"/>
      <c r="I387" s="6"/>
      <c r="P387" s="99"/>
      <c r="Q387" s="99"/>
      <c r="R387" s="99"/>
      <c r="S387" s="99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69"/>
      <c r="D388" s="170"/>
      <c r="F388" s="6"/>
      <c r="H388" s="6"/>
      <c r="I388" s="6"/>
      <c r="P388" s="99"/>
      <c r="Q388" s="99"/>
      <c r="R388" s="99"/>
      <c r="S388" s="99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69"/>
      <c r="D389" s="170"/>
      <c r="F389" s="6"/>
      <c r="H389" s="6"/>
      <c r="I389" s="6"/>
      <c r="P389" s="99"/>
      <c r="Q389" s="99"/>
      <c r="R389" s="99"/>
      <c r="S389" s="99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69"/>
      <c r="D390" s="170"/>
      <c r="F390" s="6"/>
      <c r="H390" s="6"/>
      <c r="I390" s="6"/>
      <c r="P390" s="99"/>
      <c r="Q390" s="99"/>
      <c r="R390" s="99"/>
      <c r="S390" s="99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69"/>
      <c r="D391" s="170"/>
      <c r="F391" s="6"/>
      <c r="H391" s="6"/>
      <c r="I391" s="6"/>
      <c r="P391" s="99"/>
      <c r="Q391" s="99"/>
      <c r="R391" s="99"/>
      <c r="S391" s="99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69"/>
      <c r="D392" s="170"/>
      <c r="F392" s="6"/>
      <c r="H392" s="6"/>
      <c r="I392" s="6"/>
      <c r="P392" s="99"/>
      <c r="Q392" s="99"/>
      <c r="R392" s="99"/>
      <c r="S392" s="99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69"/>
      <c r="D393" s="170"/>
      <c r="F393" s="6"/>
      <c r="H393" s="6"/>
      <c r="I393" s="6"/>
      <c r="P393" s="99"/>
      <c r="Q393" s="99"/>
      <c r="R393" s="99"/>
      <c r="S393" s="99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69"/>
      <c r="D394" s="170"/>
      <c r="F394" s="6"/>
      <c r="H394" s="6"/>
      <c r="I394" s="6"/>
      <c r="P394" s="99"/>
      <c r="Q394" s="99"/>
      <c r="R394" s="99"/>
      <c r="S394" s="99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69"/>
      <c r="D395" s="170"/>
      <c r="F395" s="6"/>
      <c r="H395" s="6"/>
      <c r="I395" s="6"/>
      <c r="P395" s="99"/>
      <c r="Q395" s="99"/>
      <c r="R395" s="99"/>
      <c r="S395" s="99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69"/>
      <c r="D396" s="170"/>
      <c r="F396" s="6"/>
      <c r="H396" s="6"/>
      <c r="I396" s="6"/>
      <c r="P396" s="99"/>
      <c r="Q396" s="99"/>
      <c r="R396" s="99"/>
      <c r="S396" s="99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69"/>
      <c r="D397" s="170"/>
      <c r="F397" s="6"/>
      <c r="H397" s="6"/>
      <c r="I397" s="6"/>
      <c r="P397" s="99"/>
      <c r="Q397" s="99"/>
      <c r="R397" s="99"/>
      <c r="S397" s="99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69"/>
      <c r="D398" s="170"/>
      <c r="F398" s="6"/>
      <c r="H398" s="6"/>
      <c r="I398" s="6"/>
      <c r="P398" s="99"/>
      <c r="Q398" s="99"/>
      <c r="R398" s="99"/>
      <c r="S398" s="99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69"/>
      <c r="D399" s="170"/>
      <c r="F399" s="6"/>
      <c r="H399" s="6"/>
      <c r="I399" s="6"/>
      <c r="P399" s="99"/>
      <c r="Q399" s="99"/>
      <c r="R399" s="99"/>
      <c r="S399" s="9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69"/>
      <c r="D400" s="170"/>
      <c r="F400" s="6"/>
      <c r="H400" s="6"/>
      <c r="I400" s="6"/>
      <c r="P400" s="99"/>
      <c r="Q400" s="99"/>
      <c r="R400" s="99"/>
      <c r="S400" s="9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69"/>
      <c r="D401" s="170"/>
      <c r="F401" s="6"/>
      <c r="H401" s="6"/>
      <c r="I401" s="6"/>
      <c r="P401" s="99"/>
      <c r="Q401" s="99"/>
      <c r="R401" s="99"/>
      <c r="S401" s="9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69"/>
      <c r="D402" s="170"/>
      <c r="F402" s="6"/>
      <c r="H402" s="6"/>
      <c r="I402" s="6"/>
      <c r="P402" s="99"/>
      <c r="Q402" s="99"/>
      <c r="R402" s="99"/>
      <c r="S402" s="9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69"/>
      <c r="D403" s="170"/>
      <c r="F403" s="6"/>
      <c r="H403" s="6"/>
      <c r="I403" s="6"/>
      <c r="P403" s="99"/>
      <c r="Q403" s="99"/>
      <c r="R403" s="99"/>
      <c r="S403" s="9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69"/>
      <c r="D404" s="170"/>
      <c r="F404" s="6"/>
      <c r="H404" s="6"/>
      <c r="I404" s="6"/>
      <c r="P404" s="99"/>
      <c r="Q404" s="99"/>
      <c r="R404" s="99"/>
      <c r="S404" s="9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69"/>
      <c r="D405" s="170"/>
      <c r="F405" s="6"/>
      <c r="H405" s="6"/>
      <c r="I405" s="6"/>
      <c r="P405" s="99"/>
      <c r="Q405" s="99"/>
      <c r="R405" s="99"/>
      <c r="S405" s="9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69"/>
      <c r="D406" s="170"/>
      <c r="F406" s="6"/>
      <c r="H406" s="6"/>
      <c r="I406" s="6"/>
      <c r="P406" s="99"/>
      <c r="Q406" s="99"/>
      <c r="R406" s="99"/>
      <c r="S406" s="9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69"/>
      <c r="D407" s="170"/>
      <c r="F407" s="6"/>
      <c r="H407" s="6"/>
      <c r="I407" s="6"/>
      <c r="P407" s="99"/>
      <c r="Q407" s="99"/>
      <c r="R407" s="99"/>
      <c r="S407" s="9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69"/>
      <c r="D408" s="170"/>
      <c r="F408" s="6"/>
      <c r="H408" s="6"/>
      <c r="I408" s="6"/>
      <c r="P408" s="99"/>
      <c r="Q408" s="99"/>
      <c r="R408" s="99"/>
      <c r="S408" s="9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69"/>
      <c r="D409" s="170"/>
      <c r="F409" s="6"/>
      <c r="H409" s="6"/>
      <c r="I409" s="6"/>
      <c r="P409" s="99"/>
      <c r="Q409" s="99"/>
      <c r="R409" s="99"/>
      <c r="S409" s="99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69"/>
      <c r="D410" s="170"/>
      <c r="F410" s="6"/>
      <c r="H410" s="6"/>
      <c r="I410" s="6"/>
      <c r="P410" s="99"/>
      <c r="Q410" s="99"/>
      <c r="R410" s="99"/>
      <c r="S410" s="99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69"/>
      <c r="D411" s="170"/>
      <c r="F411" s="6"/>
      <c r="H411" s="6"/>
      <c r="I411" s="6"/>
      <c r="P411" s="99"/>
      <c r="Q411" s="99"/>
      <c r="R411" s="99"/>
      <c r="S411" s="99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69"/>
      <c r="D412" s="170"/>
      <c r="F412" s="6"/>
      <c r="H412" s="6"/>
      <c r="I412" s="6"/>
      <c r="P412" s="99"/>
      <c r="Q412" s="99"/>
      <c r="R412" s="99"/>
      <c r="S412" s="99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69"/>
      <c r="D413" s="170"/>
      <c r="F413" s="6"/>
      <c r="H413" s="6"/>
      <c r="I413" s="6"/>
      <c r="P413" s="99"/>
      <c r="Q413" s="99"/>
      <c r="R413" s="99"/>
      <c r="S413" s="99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69"/>
      <c r="D414" s="170"/>
      <c r="F414" s="6"/>
      <c r="H414" s="6"/>
      <c r="I414" s="6"/>
      <c r="P414" s="99"/>
      <c r="Q414" s="99"/>
      <c r="R414" s="99"/>
      <c r="S414" s="99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69"/>
      <c r="D415" s="170"/>
      <c r="F415" s="6"/>
      <c r="H415" s="6"/>
      <c r="I415" s="6"/>
      <c r="P415" s="99"/>
      <c r="Q415" s="99"/>
      <c r="R415" s="99"/>
      <c r="S415" s="99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69"/>
      <c r="D416" s="170"/>
      <c r="F416" s="6"/>
      <c r="H416" s="6"/>
      <c r="I416" s="6"/>
      <c r="P416" s="99"/>
      <c r="Q416" s="99"/>
      <c r="R416" s="99"/>
      <c r="S416" s="99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69"/>
      <c r="D417" s="170"/>
      <c r="F417" s="6"/>
      <c r="H417" s="6"/>
      <c r="I417" s="6"/>
      <c r="P417" s="99"/>
      <c r="Q417" s="99"/>
      <c r="R417" s="99"/>
      <c r="S417" s="99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69"/>
      <c r="D418" s="170"/>
      <c r="F418" s="6"/>
      <c r="H418" s="6"/>
      <c r="I418" s="6"/>
      <c r="P418" s="99"/>
      <c r="Q418" s="99"/>
      <c r="R418" s="99"/>
      <c r="S418" s="99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69"/>
      <c r="D419" s="170"/>
      <c r="F419" s="6"/>
      <c r="H419" s="6"/>
      <c r="I419" s="6"/>
      <c r="P419" s="99"/>
      <c r="Q419" s="99"/>
      <c r="R419" s="99"/>
      <c r="S419" s="99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69"/>
      <c r="D420" s="170"/>
      <c r="F420" s="6"/>
      <c r="H420" s="6"/>
      <c r="I420" s="6"/>
      <c r="P420" s="99"/>
      <c r="Q420" s="99"/>
      <c r="R420" s="99"/>
      <c r="S420" s="99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69"/>
      <c r="D421" s="170"/>
      <c r="F421" s="6"/>
      <c r="H421" s="6"/>
      <c r="I421" s="6"/>
      <c r="P421" s="99"/>
      <c r="Q421" s="99"/>
      <c r="R421" s="99"/>
      <c r="S421" s="99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69"/>
      <c r="D422" s="170"/>
      <c r="F422" s="6"/>
      <c r="H422" s="6"/>
      <c r="I422" s="6"/>
      <c r="P422" s="99"/>
      <c r="Q422" s="99"/>
      <c r="R422" s="99"/>
      <c r="S422" s="99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69"/>
      <c r="D423" s="170"/>
      <c r="F423" s="6"/>
      <c r="H423" s="6"/>
      <c r="I423" s="6"/>
      <c r="P423" s="99"/>
      <c r="Q423" s="99"/>
      <c r="R423" s="99"/>
      <c r="S423" s="99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69"/>
      <c r="D424" s="170"/>
      <c r="F424" s="6"/>
      <c r="H424" s="6"/>
      <c r="I424" s="6"/>
      <c r="P424" s="99"/>
      <c r="Q424" s="99"/>
      <c r="R424" s="99"/>
      <c r="S424" s="99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69"/>
      <c r="D425" s="170"/>
      <c r="F425" s="6"/>
      <c r="H425" s="6"/>
      <c r="I425" s="6"/>
      <c r="P425" s="99"/>
      <c r="Q425" s="99"/>
      <c r="R425" s="99"/>
      <c r="S425" s="99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69"/>
      <c r="D426" s="170"/>
      <c r="F426" s="6"/>
      <c r="H426" s="6"/>
      <c r="I426" s="6"/>
      <c r="P426" s="99"/>
      <c r="Q426" s="99"/>
      <c r="R426" s="99"/>
      <c r="S426" s="99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69"/>
      <c r="D427" s="170"/>
      <c r="F427" s="6"/>
      <c r="H427" s="6"/>
      <c r="I427" s="6"/>
      <c r="P427" s="99"/>
      <c r="Q427" s="99"/>
      <c r="R427" s="99"/>
      <c r="S427" s="99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69"/>
      <c r="D428" s="170"/>
      <c r="F428" s="6"/>
      <c r="H428" s="6"/>
      <c r="I428" s="6"/>
      <c r="P428" s="99"/>
      <c r="Q428" s="99"/>
      <c r="R428" s="99"/>
      <c r="S428" s="99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69"/>
      <c r="D429" s="170"/>
      <c r="F429" s="6"/>
      <c r="H429" s="6"/>
      <c r="I429" s="6"/>
      <c r="P429" s="99"/>
      <c r="Q429" s="99"/>
      <c r="R429" s="99"/>
      <c r="S429" s="99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69"/>
      <c r="D430" s="170"/>
      <c r="F430" s="6"/>
      <c r="H430" s="6"/>
      <c r="I430" s="6"/>
      <c r="P430" s="99"/>
      <c r="Q430" s="99"/>
      <c r="R430" s="99"/>
      <c r="S430" s="99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69"/>
      <c r="D431" s="170"/>
      <c r="F431" s="6"/>
      <c r="H431" s="6"/>
      <c r="I431" s="6"/>
      <c r="P431" s="99"/>
      <c r="Q431" s="99"/>
      <c r="R431" s="99"/>
      <c r="S431" s="99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69"/>
      <c r="D432" s="170"/>
      <c r="F432" s="6"/>
      <c r="H432" s="6"/>
      <c r="I432" s="6"/>
      <c r="P432" s="99"/>
      <c r="Q432" s="99"/>
      <c r="R432" s="99"/>
      <c r="S432" s="99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69"/>
      <c r="D433" s="170"/>
      <c r="F433" s="6"/>
      <c r="H433" s="6"/>
      <c r="I433" s="6"/>
      <c r="P433" s="99"/>
      <c r="Q433" s="99"/>
      <c r="R433" s="99"/>
      <c r="S433" s="99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69"/>
      <c r="D434" s="170"/>
      <c r="F434" s="6"/>
      <c r="H434" s="6"/>
      <c r="I434" s="6"/>
      <c r="P434" s="99"/>
      <c r="Q434" s="99"/>
      <c r="R434" s="99"/>
      <c r="S434" s="99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69"/>
      <c r="D435" s="170"/>
      <c r="F435" s="6"/>
      <c r="H435" s="6"/>
      <c r="I435" s="6"/>
      <c r="P435" s="99"/>
      <c r="Q435" s="99"/>
      <c r="R435" s="99"/>
      <c r="S435" s="99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69"/>
      <c r="D436" s="170"/>
      <c r="F436" s="6"/>
      <c r="H436" s="6"/>
      <c r="I436" s="6"/>
      <c r="P436" s="99"/>
      <c r="Q436" s="99"/>
      <c r="R436" s="99"/>
      <c r="S436" s="99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69"/>
      <c r="D437" s="170"/>
      <c r="F437" s="6"/>
      <c r="H437" s="6"/>
      <c r="I437" s="6"/>
      <c r="P437" s="99"/>
      <c r="Q437" s="99"/>
      <c r="R437" s="99"/>
      <c r="S437" s="99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69"/>
      <c r="D438" s="170"/>
      <c r="F438" s="6"/>
      <c r="H438" s="6"/>
      <c r="I438" s="6"/>
      <c r="P438" s="99"/>
      <c r="Q438" s="99"/>
      <c r="R438" s="99"/>
      <c r="S438" s="99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69"/>
      <c r="D439" s="170"/>
      <c r="F439" s="6"/>
      <c r="H439" s="6"/>
      <c r="I439" s="6"/>
      <c r="P439" s="99"/>
      <c r="Q439" s="99"/>
      <c r="R439" s="99"/>
      <c r="S439" s="99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69"/>
      <c r="D440" s="170"/>
      <c r="F440" s="6"/>
      <c r="H440" s="6"/>
      <c r="I440" s="6"/>
      <c r="P440" s="99"/>
      <c r="Q440" s="99"/>
      <c r="R440" s="99"/>
      <c r="S440" s="99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69"/>
      <c r="D441" s="170"/>
      <c r="F441" s="6"/>
      <c r="H441" s="6"/>
      <c r="I441" s="6"/>
      <c r="P441" s="99"/>
      <c r="Q441" s="99"/>
      <c r="R441" s="99"/>
      <c r="S441" s="99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69"/>
      <c r="D442" s="170"/>
      <c r="F442" s="6"/>
      <c r="H442" s="6"/>
      <c r="I442" s="6"/>
      <c r="P442" s="99"/>
      <c r="Q442" s="99"/>
      <c r="R442" s="99"/>
      <c r="S442" s="99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69"/>
      <c r="D443" s="170"/>
      <c r="F443" s="6"/>
      <c r="H443" s="6"/>
      <c r="I443" s="6"/>
      <c r="P443" s="99"/>
      <c r="Q443" s="99"/>
      <c r="R443" s="99"/>
      <c r="S443" s="99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69"/>
      <c r="D444" s="170"/>
      <c r="F444" s="6"/>
      <c r="H444" s="6"/>
      <c r="I444" s="6"/>
      <c r="P444" s="99"/>
      <c r="Q444" s="99"/>
      <c r="R444" s="99"/>
      <c r="S444" s="99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69"/>
      <c r="D445" s="170"/>
      <c r="F445" s="6"/>
      <c r="H445" s="6"/>
      <c r="I445" s="6"/>
      <c r="P445" s="99"/>
      <c r="Q445" s="99"/>
      <c r="R445" s="99"/>
      <c r="S445" s="99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69"/>
      <c r="D446" s="170"/>
      <c r="F446" s="6"/>
      <c r="H446" s="6"/>
      <c r="I446" s="6"/>
      <c r="P446" s="99"/>
      <c r="Q446" s="99"/>
      <c r="R446" s="99"/>
      <c r="S446" s="99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69"/>
      <c r="D447" s="170"/>
      <c r="F447" s="6"/>
      <c r="H447" s="6"/>
      <c r="I447" s="6"/>
      <c r="P447" s="99"/>
      <c r="Q447" s="99"/>
      <c r="R447" s="99"/>
      <c r="S447" s="99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69"/>
      <c r="D448" s="170"/>
      <c r="F448" s="6"/>
      <c r="H448" s="6"/>
      <c r="I448" s="6"/>
      <c r="P448" s="99"/>
      <c r="Q448" s="99"/>
      <c r="R448" s="99"/>
      <c r="S448" s="99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69"/>
      <c r="D449" s="170"/>
      <c r="F449" s="6"/>
      <c r="H449" s="6"/>
      <c r="I449" s="6"/>
      <c r="P449" s="99"/>
      <c r="Q449" s="99"/>
      <c r="R449" s="99"/>
      <c r="S449" s="99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69"/>
      <c r="D450" s="170"/>
      <c r="F450" s="6"/>
      <c r="H450" s="6"/>
      <c r="I450" s="6"/>
      <c r="P450" s="99"/>
      <c r="Q450" s="99"/>
      <c r="R450" s="99"/>
      <c r="S450" s="99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69"/>
      <c r="D451" s="170"/>
      <c r="F451" s="6"/>
      <c r="H451" s="6"/>
      <c r="I451" s="6"/>
      <c r="P451" s="99"/>
      <c r="Q451" s="99"/>
      <c r="R451" s="99"/>
      <c r="S451" s="99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69"/>
      <c r="D452" s="170"/>
      <c r="F452" s="6"/>
      <c r="H452" s="6"/>
      <c r="I452" s="6"/>
      <c r="P452" s="99"/>
      <c r="Q452" s="99"/>
      <c r="R452" s="99"/>
      <c r="S452" s="99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69"/>
      <c r="D453" s="170"/>
      <c r="F453" s="6"/>
      <c r="H453" s="6"/>
      <c r="I453" s="6"/>
      <c r="P453" s="99"/>
      <c r="Q453" s="99"/>
      <c r="R453" s="99"/>
      <c r="S453" s="99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69"/>
      <c r="D454" s="170"/>
      <c r="F454" s="6"/>
      <c r="H454" s="6"/>
      <c r="I454" s="6"/>
      <c r="P454" s="99"/>
      <c r="Q454" s="99"/>
      <c r="R454" s="99"/>
      <c r="S454" s="99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69"/>
      <c r="D455" s="170"/>
      <c r="F455" s="6"/>
      <c r="H455" s="6"/>
      <c r="I455" s="6"/>
      <c r="P455" s="99"/>
      <c r="Q455" s="99"/>
      <c r="R455" s="99"/>
      <c r="S455" s="99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69"/>
      <c r="D456" s="170"/>
      <c r="F456" s="6"/>
      <c r="H456" s="6"/>
      <c r="I456" s="6"/>
      <c r="P456" s="99"/>
      <c r="Q456" s="99"/>
      <c r="R456" s="99"/>
      <c r="S456" s="99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69"/>
      <c r="D457" s="170"/>
      <c r="F457" s="6"/>
      <c r="H457" s="6"/>
      <c r="I457" s="6"/>
      <c r="P457" s="99"/>
      <c r="Q457" s="99"/>
      <c r="R457" s="99"/>
      <c r="S457" s="99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69"/>
      <c r="D458" s="170"/>
      <c r="F458" s="6"/>
      <c r="H458" s="6"/>
      <c r="I458" s="6"/>
      <c r="P458" s="99"/>
      <c r="Q458" s="99"/>
      <c r="R458" s="99"/>
      <c r="S458" s="99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69"/>
      <c r="D459" s="170"/>
      <c r="F459" s="6"/>
      <c r="H459" s="6"/>
      <c r="I459" s="6"/>
      <c r="P459" s="99"/>
      <c r="Q459" s="99"/>
      <c r="R459" s="99"/>
      <c r="S459" s="99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69"/>
      <c r="D460" s="170"/>
      <c r="F460" s="6"/>
      <c r="H460" s="6"/>
      <c r="I460" s="6"/>
      <c r="P460" s="99"/>
      <c r="Q460" s="99"/>
      <c r="R460" s="99"/>
      <c r="S460" s="99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69"/>
      <c r="D461" s="170"/>
      <c r="F461" s="6"/>
      <c r="H461" s="6"/>
      <c r="I461" s="6"/>
      <c r="P461" s="99"/>
      <c r="Q461" s="99"/>
      <c r="R461" s="99"/>
      <c r="S461" s="99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69"/>
      <c r="D462" s="170"/>
      <c r="F462" s="6"/>
      <c r="H462" s="6"/>
      <c r="I462" s="6"/>
      <c r="P462" s="99"/>
      <c r="Q462" s="99"/>
      <c r="R462" s="99"/>
      <c r="S462" s="99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69"/>
      <c r="D463" s="170"/>
      <c r="F463" s="6"/>
      <c r="H463" s="6"/>
      <c r="I463" s="6"/>
      <c r="P463" s="99"/>
      <c r="Q463" s="99"/>
      <c r="R463" s="99"/>
      <c r="S463" s="99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69"/>
      <c r="D464" s="170"/>
      <c r="F464" s="6"/>
      <c r="H464" s="6"/>
      <c r="I464" s="6"/>
      <c r="P464" s="99"/>
      <c r="Q464" s="99"/>
      <c r="R464" s="99"/>
      <c r="S464" s="99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69"/>
      <c r="D465" s="170"/>
      <c r="F465" s="6"/>
      <c r="H465" s="6"/>
      <c r="I465" s="6"/>
      <c r="P465" s="99"/>
      <c r="Q465" s="99"/>
      <c r="R465" s="99"/>
      <c r="S465" s="99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69"/>
      <c r="D466" s="170"/>
      <c r="F466" s="6"/>
      <c r="H466" s="6"/>
      <c r="I466" s="6"/>
      <c r="P466" s="99"/>
      <c r="Q466" s="99"/>
      <c r="R466" s="99"/>
      <c r="S466" s="99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69"/>
      <c r="D467" s="170"/>
      <c r="F467" s="6"/>
      <c r="H467" s="6"/>
      <c r="I467" s="6"/>
      <c r="P467" s="99"/>
      <c r="Q467" s="99"/>
      <c r="R467" s="99"/>
      <c r="S467" s="99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69"/>
      <c r="D468" s="170"/>
      <c r="F468" s="6"/>
      <c r="H468" s="6"/>
      <c r="I468" s="6"/>
      <c r="P468" s="99"/>
      <c r="Q468" s="99"/>
      <c r="R468" s="99"/>
      <c r="S468" s="99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69"/>
      <c r="D469" s="170"/>
      <c r="F469" s="6"/>
      <c r="H469" s="6"/>
      <c r="I469" s="6"/>
      <c r="P469" s="99"/>
      <c r="Q469" s="99"/>
      <c r="R469" s="99"/>
      <c r="S469" s="99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69"/>
      <c r="D470" s="170"/>
      <c r="F470" s="6"/>
      <c r="H470" s="6"/>
      <c r="I470" s="6"/>
      <c r="P470" s="99"/>
      <c r="Q470" s="99"/>
      <c r="R470" s="99"/>
      <c r="S470" s="99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69"/>
      <c r="D471" s="170"/>
      <c r="F471" s="6"/>
      <c r="H471" s="6"/>
      <c r="I471" s="6"/>
      <c r="P471" s="99"/>
      <c r="Q471" s="99"/>
      <c r="R471" s="99"/>
      <c r="S471" s="99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69"/>
      <c r="D472" s="170"/>
      <c r="F472" s="6"/>
      <c r="H472" s="6"/>
      <c r="I472" s="6"/>
      <c r="P472" s="99"/>
      <c r="Q472" s="99"/>
      <c r="R472" s="99"/>
      <c r="S472" s="99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69"/>
      <c r="D473" s="170"/>
      <c r="F473" s="6"/>
      <c r="H473" s="6"/>
      <c r="I473" s="6"/>
      <c r="P473" s="99"/>
      <c r="Q473" s="99"/>
      <c r="R473" s="99"/>
      <c r="S473" s="99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69"/>
      <c r="D474" s="170"/>
      <c r="F474" s="6"/>
      <c r="H474" s="6"/>
      <c r="I474" s="6"/>
      <c r="P474" s="99"/>
      <c r="Q474" s="99"/>
      <c r="R474" s="99"/>
      <c r="S474" s="99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69"/>
      <c r="D475" s="170"/>
      <c r="F475" s="6"/>
      <c r="H475" s="6"/>
      <c r="I475" s="6"/>
      <c r="P475" s="99"/>
      <c r="Q475" s="99"/>
      <c r="R475" s="99"/>
      <c r="S475" s="99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69"/>
      <c r="D476" s="170"/>
      <c r="F476" s="6"/>
      <c r="H476" s="6"/>
      <c r="I476" s="6"/>
      <c r="P476" s="99"/>
      <c r="Q476" s="99"/>
      <c r="R476" s="99"/>
      <c r="S476" s="99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69"/>
      <c r="D477" s="170"/>
      <c r="F477" s="6"/>
      <c r="H477" s="6"/>
      <c r="I477" s="6"/>
      <c r="P477" s="99"/>
      <c r="Q477" s="99"/>
      <c r="R477" s="99"/>
      <c r="S477" s="99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69"/>
      <c r="D478" s="170"/>
      <c r="F478" s="6"/>
      <c r="H478" s="6"/>
      <c r="I478" s="6"/>
      <c r="P478" s="99"/>
      <c r="Q478" s="99"/>
      <c r="R478" s="99"/>
      <c r="S478" s="99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69"/>
      <c r="D479" s="170"/>
      <c r="F479" s="6"/>
      <c r="H479" s="6"/>
      <c r="I479" s="6"/>
      <c r="P479" s="99"/>
      <c r="Q479" s="99"/>
      <c r="R479" s="99"/>
      <c r="S479" s="99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69"/>
      <c r="D480" s="170"/>
      <c r="F480" s="6"/>
      <c r="H480" s="6"/>
      <c r="I480" s="6"/>
      <c r="P480" s="99"/>
      <c r="Q480" s="99"/>
      <c r="R480" s="99"/>
      <c r="S480" s="99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69"/>
      <c r="D481" s="170"/>
      <c r="F481" s="6"/>
      <c r="H481" s="6"/>
      <c r="I481" s="6"/>
      <c r="P481" s="99"/>
      <c r="Q481" s="99"/>
      <c r="R481" s="99"/>
      <c r="S481" s="99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69"/>
      <c r="D482" s="170"/>
      <c r="F482" s="6"/>
      <c r="H482" s="6"/>
      <c r="I482" s="6"/>
      <c r="P482" s="99"/>
      <c r="Q482" s="99"/>
      <c r="R482" s="99"/>
      <c r="S482" s="99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69"/>
      <c r="D483" s="170"/>
      <c r="F483" s="6"/>
      <c r="H483" s="6"/>
      <c r="I483" s="6"/>
      <c r="P483" s="99"/>
      <c r="Q483" s="99"/>
      <c r="R483" s="99"/>
      <c r="S483" s="99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69"/>
      <c r="D484" s="170"/>
      <c r="F484" s="6"/>
      <c r="H484" s="6"/>
      <c r="I484" s="6"/>
      <c r="P484" s="99"/>
      <c r="Q484" s="99"/>
      <c r="R484" s="99"/>
      <c r="S484" s="99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69"/>
      <c r="D485" s="170"/>
      <c r="F485" s="6"/>
      <c r="H485" s="6"/>
      <c r="I485" s="6"/>
      <c r="P485" s="99"/>
      <c r="Q485" s="99"/>
      <c r="R485" s="99"/>
      <c r="S485" s="99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69"/>
      <c r="D486" s="170"/>
      <c r="F486" s="6"/>
      <c r="H486" s="6"/>
      <c r="I486" s="6"/>
      <c r="P486" s="99"/>
      <c r="Q486" s="99"/>
      <c r="R486" s="99"/>
      <c r="S486" s="99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69"/>
      <c r="D487" s="170"/>
      <c r="F487" s="6"/>
      <c r="H487" s="6"/>
      <c r="I487" s="6"/>
      <c r="P487" s="99"/>
      <c r="Q487" s="99"/>
      <c r="R487" s="99"/>
      <c r="S487" s="99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69"/>
      <c r="D488" s="170"/>
      <c r="F488" s="6"/>
      <c r="H488" s="6"/>
      <c r="I488" s="6"/>
      <c r="P488" s="99"/>
      <c r="Q488" s="99"/>
      <c r="R488" s="99"/>
      <c r="S488" s="99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69"/>
      <c r="D489" s="170"/>
      <c r="F489" s="6"/>
      <c r="H489" s="6"/>
      <c r="I489" s="6"/>
      <c r="P489" s="99"/>
      <c r="Q489" s="99"/>
      <c r="R489" s="99"/>
      <c r="S489" s="99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69"/>
      <c r="D490" s="170"/>
      <c r="F490" s="6"/>
      <c r="H490" s="6"/>
      <c r="I490" s="6"/>
      <c r="P490" s="99"/>
      <c r="Q490" s="99"/>
      <c r="R490" s="99"/>
      <c r="S490" s="99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69"/>
      <c r="D491" s="170"/>
      <c r="F491" s="6"/>
      <c r="H491" s="6"/>
      <c r="I491" s="6"/>
      <c r="P491" s="99"/>
      <c r="Q491" s="99"/>
      <c r="R491" s="99"/>
      <c r="S491" s="99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69"/>
      <c r="D492" s="170"/>
      <c r="F492" s="6"/>
      <c r="H492" s="6"/>
      <c r="I492" s="6"/>
      <c r="P492" s="99"/>
      <c r="Q492" s="99"/>
      <c r="R492" s="99"/>
      <c r="S492" s="99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69"/>
      <c r="D493" s="170"/>
      <c r="F493" s="6"/>
      <c r="H493" s="6"/>
      <c r="I493" s="6"/>
      <c r="P493" s="99"/>
      <c r="Q493" s="99"/>
      <c r="R493" s="99"/>
      <c r="S493" s="99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69"/>
      <c r="D494" s="170"/>
      <c r="F494" s="6"/>
      <c r="H494" s="6"/>
      <c r="I494" s="6"/>
      <c r="P494" s="99"/>
      <c r="Q494" s="99"/>
      <c r="R494" s="99"/>
      <c r="S494" s="99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69"/>
      <c r="D495" s="170"/>
      <c r="F495" s="6"/>
      <c r="H495" s="6"/>
      <c r="I495" s="6"/>
      <c r="P495" s="99"/>
      <c r="Q495" s="99"/>
      <c r="R495" s="99"/>
      <c r="S495" s="99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69"/>
      <c r="D496" s="170"/>
      <c r="F496" s="6"/>
      <c r="H496" s="6"/>
      <c r="I496" s="6"/>
      <c r="P496" s="99"/>
      <c r="Q496" s="99"/>
      <c r="R496" s="99"/>
      <c r="S496" s="99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69"/>
      <c r="D497" s="170"/>
      <c r="F497" s="6"/>
      <c r="H497" s="6"/>
      <c r="I497" s="6"/>
      <c r="P497" s="99"/>
      <c r="Q497" s="99"/>
      <c r="R497" s="99"/>
      <c r="S497" s="99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69"/>
      <c r="D498" s="170"/>
      <c r="F498" s="6"/>
      <c r="H498" s="6"/>
      <c r="I498" s="6"/>
      <c r="P498" s="99"/>
      <c r="Q498" s="99"/>
      <c r="R498" s="99"/>
      <c r="S498" s="99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69"/>
      <c r="D499" s="170"/>
      <c r="F499" s="6"/>
      <c r="H499" s="6"/>
      <c r="I499" s="6"/>
      <c r="P499" s="99"/>
      <c r="Q499" s="99"/>
      <c r="R499" s="99"/>
      <c r="S499" s="99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69"/>
      <c r="D500" s="170"/>
      <c r="F500" s="6"/>
      <c r="H500" s="6"/>
      <c r="I500" s="6"/>
      <c r="P500" s="99"/>
      <c r="Q500" s="99"/>
      <c r="R500" s="99"/>
      <c r="S500" s="99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hQwO07CuyA4dGTdE3OHcWKRfE+KxzP8xupLYKrYKRFur2Vmz2fnLB9O6HOjBvJME+DrUzdWw+hGLYYet+LBinQ==" saltValue="StbEZRaux4q6SQl5S19W/Q==" spinCount="100000" sheet="1" objects="1" scenarios="1"/>
  <autoFilter ref="AG19:AX136" xr:uid="{00000000-0009-0000-0000-000002000000}">
    <filterColumn colId="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38" customWidth="1"/>
    <col min="2" max="2" width="61.7109375" style="38" customWidth="1"/>
    <col min="3" max="3" width="3.5703125" style="38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21" customWidth="1"/>
    <col min="10" max="10" width="3.42578125" style="4" customWidth="1"/>
    <col min="11" max="11" width="6.42578125" style="38" customWidth="1"/>
    <col min="12" max="12" width="10.42578125" style="38" customWidth="1"/>
    <col min="13" max="13" width="11.42578125" style="38" customWidth="1"/>
    <col min="14" max="16384" width="11.42578125" style="38"/>
  </cols>
  <sheetData>
    <row r="1" spans="1:100" ht="18" customHeight="1" thickBot="1" x14ac:dyDescent="0.25">
      <c r="A1" s="6"/>
      <c r="B1" s="6"/>
      <c r="C1" s="6"/>
      <c r="H1" s="21"/>
      <c r="J1" s="2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39" t="s">
        <v>97</v>
      </c>
      <c r="C2" s="68"/>
      <c r="H2" s="21"/>
      <c r="J2" s="2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0"/>
      <c r="C3" s="6"/>
      <c r="H3" s="21"/>
      <c r="J3" s="2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41" t="s">
        <v>9</v>
      </c>
      <c r="C4" s="109"/>
      <c r="D4" s="464">
        <f>Deckblatt_BINT_FF_SF!C4</f>
        <v>0</v>
      </c>
      <c r="E4" s="465"/>
      <c r="F4" s="465"/>
      <c r="G4" s="465"/>
      <c r="H4" s="466"/>
      <c r="I4" s="110"/>
      <c r="J4" s="110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41" t="s">
        <v>168</v>
      </c>
      <c r="C5" s="109"/>
      <c r="D5" s="458">
        <f>Deckblatt_BINT_FF_SF!C5</f>
        <v>0</v>
      </c>
      <c r="E5" s="459"/>
      <c r="F5" s="459"/>
      <c r="G5" s="459"/>
      <c r="H5" s="460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42" t="s">
        <v>112</v>
      </c>
      <c r="C6" s="109"/>
      <c r="D6" s="458">
        <f>Deckblatt_BINT_FF_SF!C6</f>
        <v>0</v>
      </c>
      <c r="E6" s="459"/>
      <c r="F6" s="459"/>
      <c r="G6" s="459"/>
      <c r="H6" s="460"/>
      <c r="I6" s="111"/>
      <c r="J6" s="109"/>
      <c r="K6" s="109" t="s">
        <v>70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42" t="s">
        <v>71</v>
      </c>
      <c r="C7" s="109"/>
      <c r="D7" s="458">
        <f>Deckblatt_BINT_FF_SF!C7</f>
        <v>0</v>
      </c>
      <c r="E7" s="459"/>
      <c r="F7" s="459"/>
      <c r="G7" s="459"/>
      <c r="H7" s="460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42" t="s">
        <v>13</v>
      </c>
      <c r="C8" s="109"/>
      <c r="D8" s="458" t="str">
        <f>Deckblatt_BINT_FF_SF!C8</f>
        <v>Frühförderung</v>
      </c>
      <c r="E8" s="459"/>
      <c r="F8" s="459"/>
      <c r="G8" s="459"/>
      <c r="H8" s="460"/>
      <c r="I8" s="11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42" t="s">
        <v>38</v>
      </c>
      <c r="C9" s="109"/>
      <c r="D9" s="458" t="str">
        <f>Deckblatt_BINT_FF_SF!C9</f>
        <v>Frühförderung</v>
      </c>
      <c r="E9" s="459"/>
      <c r="F9" s="459"/>
      <c r="G9" s="459"/>
      <c r="H9" s="460"/>
      <c r="I9" s="11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42" t="s">
        <v>162</v>
      </c>
      <c r="C10" s="109"/>
      <c r="D10" s="458">
        <f>Deckblatt_BINT_FF_SF!C10</f>
        <v>0</v>
      </c>
      <c r="E10" s="459"/>
      <c r="F10" s="459"/>
      <c r="G10" s="459"/>
      <c r="H10" s="460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43" t="s">
        <v>175</v>
      </c>
      <c r="C11" s="109"/>
      <c r="D11" s="458" t="str">
        <f>Deckblatt_BINT_FF_SF!C11</f>
        <v>Subjektförderung</v>
      </c>
      <c r="E11" s="459"/>
      <c r="F11" s="459"/>
      <c r="G11" s="459"/>
      <c r="H11" s="460"/>
      <c r="I11" s="111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43" t="s">
        <v>176</v>
      </c>
      <c r="C12" s="109"/>
      <c r="D12" s="458">
        <f>Deckblatt_BINT_FF_SF!C12</f>
        <v>0</v>
      </c>
      <c r="E12" s="459"/>
      <c r="F12" s="459"/>
      <c r="G12" s="459"/>
      <c r="H12" s="460"/>
      <c r="I12" s="111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42" t="s">
        <v>103</v>
      </c>
      <c r="C13" s="109"/>
      <c r="D13" s="461">
        <f>Deckblatt_BINT_FF_SF!C13</f>
        <v>0</v>
      </c>
      <c r="E13" s="462"/>
      <c r="F13" s="462"/>
      <c r="G13" s="462"/>
      <c r="H13" s="463"/>
      <c r="I13" s="111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" customHeight="1" thickBot="1" x14ac:dyDescent="0.25">
      <c r="A14" s="6"/>
      <c r="B14" s="246"/>
      <c r="C14" s="6"/>
      <c r="D14" s="21"/>
      <c r="E14" s="21"/>
      <c r="F14" s="21"/>
      <c r="G14" s="21"/>
      <c r="H14" s="22"/>
      <c r="I14" s="22"/>
      <c r="J14" s="2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0" customFormat="1" ht="30" customHeight="1" thickBot="1" x14ac:dyDescent="0.25">
      <c r="B15" s="381"/>
      <c r="C15" s="382"/>
      <c r="D15" s="383" t="s">
        <v>114</v>
      </c>
      <c r="E15" s="384"/>
      <c r="F15" s="373" t="s">
        <v>218</v>
      </c>
      <c r="G15" s="384"/>
      <c r="H15" s="373" t="s">
        <v>23</v>
      </c>
      <c r="I15" s="385"/>
      <c r="J15" s="385"/>
    </row>
    <row r="16" spans="1:100" s="98" customFormat="1" ht="18" customHeight="1" thickBot="1" x14ac:dyDescent="0.25">
      <c r="B16" s="249"/>
      <c r="C16" s="34"/>
      <c r="D16" s="248"/>
      <c r="E16" s="248"/>
      <c r="F16" s="248"/>
      <c r="G16" s="248"/>
      <c r="H16" s="92"/>
      <c r="I16" s="92"/>
      <c r="J16" s="92"/>
    </row>
    <row r="17" spans="1:100" s="98" customFormat="1" ht="18" customHeight="1" thickBot="1" x14ac:dyDescent="0.25">
      <c r="B17" s="36" t="s">
        <v>113</v>
      </c>
      <c r="C17" s="179"/>
      <c r="D17" s="45">
        <f>SUM(D19,D24)</f>
        <v>0</v>
      </c>
      <c r="E17" s="248"/>
      <c r="F17" s="248"/>
      <c r="G17" s="248"/>
      <c r="H17" s="92"/>
      <c r="I17" s="92"/>
      <c r="J17" s="92"/>
    </row>
    <row r="18" spans="1:100" s="98" customFormat="1" ht="18" customHeight="1" thickBot="1" x14ac:dyDescent="0.25">
      <c r="B18" s="249"/>
      <c r="C18" s="34"/>
      <c r="D18" s="248"/>
      <c r="E18" s="248"/>
      <c r="F18" s="248"/>
      <c r="G18" s="248"/>
      <c r="H18" s="92"/>
      <c r="I18" s="92"/>
      <c r="J18" s="92"/>
    </row>
    <row r="19" spans="1:100" s="35" customFormat="1" ht="18" customHeight="1" thickBot="1" x14ac:dyDescent="0.25">
      <c r="A19" s="98"/>
      <c r="B19" s="19" t="s">
        <v>0</v>
      </c>
      <c r="C19" s="179"/>
      <c r="D19" s="44">
        <f>SUM(D20:D22)</f>
        <v>0</v>
      </c>
      <c r="E19" s="136"/>
      <c r="F19" s="136"/>
      <c r="G19" s="136"/>
      <c r="H19" s="386" t="s">
        <v>259</v>
      </c>
      <c r="I19" s="2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59" customFormat="1" ht="12.75" x14ac:dyDescent="0.2">
      <c r="A20" s="141"/>
      <c r="B20" s="247" t="s">
        <v>1</v>
      </c>
      <c r="C20" s="179"/>
      <c r="D20" s="143"/>
      <c r="E20" s="136"/>
      <c r="F20" s="136"/>
      <c r="G20" s="136"/>
      <c r="H20" s="315"/>
      <c r="I20" s="94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</row>
    <row r="21" spans="1:100" s="259" customFormat="1" ht="12.75" x14ac:dyDescent="0.2">
      <c r="A21" s="141"/>
      <c r="B21" s="56" t="s">
        <v>2</v>
      </c>
      <c r="C21" s="179"/>
      <c r="D21" s="143"/>
      <c r="E21" s="136"/>
      <c r="F21" s="136"/>
      <c r="G21" s="136"/>
      <c r="H21" s="67"/>
      <c r="I21" s="94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59" customFormat="1" ht="13.5" thickBot="1" x14ac:dyDescent="0.25">
      <c r="A22" s="141"/>
      <c r="B22" s="39" t="s">
        <v>96</v>
      </c>
      <c r="C22" s="179"/>
      <c r="D22" s="262"/>
      <c r="E22" s="136"/>
      <c r="F22" s="136"/>
      <c r="G22" s="136"/>
      <c r="H22" s="187"/>
      <c r="I22" s="94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59" customFormat="1" ht="18" customHeight="1" thickBot="1" x14ac:dyDescent="0.25">
      <c r="A23" s="141"/>
      <c r="B23" s="249"/>
      <c r="C23" s="179"/>
      <c r="D23" s="264"/>
      <c r="E23" s="265"/>
      <c r="F23" s="265"/>
      <c r="G23" s="265"/>
      <c r="H23" s="93"/>
      <c r="I23" s="93"/>
      <c r="J23" s="268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35" customFormat="1" ht="18" customHeight="1" thickBot="1" x14ac:dyDescent="0.25">
      <c r="A24" s="98"/>
      <c r="B24" s="19" t="s">
        <v>87</v>
      </c>
      <c r="C24" s="179"/>
      <c r="D24" s="44">
        <f>SUM(D25:D32)</f>
        <v>0</v>
      </c>
      <c r="E24" s="136"/>
      <c r="F24" s="136"/>
      <c r="G24" s="136"/>
      <c r="H24" s="388" t="s">
        <v>259</v>
      </c>
      <c r="I24" s="20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59" customFormat="1" ht="12.75" x14ac:dyDescent="0.2">
      <c r="A25" s="141"/>
      <c r="B25" s="244" t="s">
        <v>89</v>
      </c>
      <c r="C25" s="179"/>
      <c r="D25" s="142"/>
      <c r="E25" s="136"/>
      <c r="F25" s="136"/>
      <c r="G25" s="136"/>
      <c r="H25" s="266"/>
      <c r="I25" s="94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59" customFormat="1" ht="12.75" x14ac:dyDescent="0.2">
      <c r="A26" s="141"/>
      <c r="B26" s="55" t="s">
        <v>115</v>
      </c>
      <c r="C26" s="179"/>
      <c r="D26" s="142"/>
      <c r="E26" s="136"/>
      <c r="F26" s="136"/>
      <c r="G26" s="136"/>
      <c r="H26" s="59"/>
      <c r="I26" s="9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59" customFormat="1" ht="12.75" x14ac:dyDescent="0.2">
      <c r="A27" s="141"/>
      <c r="B27" s="55" t="s">
        <v>76</v>
      </c>
      <c r="C27" s="179"/>
      <c r="D27" s="142"/>
      <c r="E27" s="136"/>
      <c r="F27" s="136"/>
      <c r="G27" s="136"/>
      <c r="H27" s="59"/>
      <c r="I27" s="94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59" customFormat="1" ht="12.75" x14ac:dyDescent="0.2">
      <c r="A28" s="141"/>
      <c r="B28" s="56" t="s">
        <v>123</v>
      </c>
      <c r="C28" s="179"/>
      <c r="D28" s="142"/>
      <c r="E28" s="136"/>
      <c r="F28" s="136"/>
      <c r="G28" s="136"/>
      <c r="H28" s="67"/>
      <c r="I28" s="94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59" customFormat="1" ht="12.75" x14ac:dyDescent="0.2">
      <c r="A29" s="141"/>
      <c r="B29" s="56" t="s">
        <v>122</v>
      </c>
      <c r="C29" s="179"/>
      <c r="D29" s="143"/>
      <c r="E29" s="136"/>
      <c r="F29" s="136"/>
      <c r="G29" s="136"/>
      <c r="H29" s="67"/>
      <c r="I29" s="94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59" customFormat="1" ht="12.75" x14ac:dyDescent="0.2">
      <c r="A30" s="141"/>
      <c r="B30" s="56" t="s">
        <v>75</v>
      </c>
      <c r="C30" s="179"/>
      <c r="D30" s="143"/>
      <c r="E30" s="136"/>
      <c r="F30" s="136"/>
      <c r="G30" s="136"/>
      <c r="H30" s="67"/>
      <c r="I30" s="94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59" customFormat="1" ht="12.75" x14ac:dyDescent="0.2">
      <c r="A31" s="141"/>
      <c r="B31" s="56" t="s">
        <v>126</v>
      </c>
      <c r="C31" s="179"/>
      <c r="D31" s="143"/>
      <c r="E31" s="136"/>
      <c r="F31" s="136"/>
      <c r="G31" s="136"/>
      <c r="H31" s="67"/>
      <c r="I31" s="94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259" customFormat="1" ht="13.5" thickBot="1" x14ac:dyDescent="0.25">
      <c r="A32" s="141"/>
      <c r="B32" s="39" t="s">
        <v>88</v>
      </c>
      <c r="C32" s="179"/>
      <c r="D32" s="262"/>
      <c r="E32" s="136"/>
      <c r="F32" s="136"/>
      <c r="G32" s="136"/>
      <c r="H32" s="187"/>
      <c r="I32" s="94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</row>
    <row r="33" spans="1:100" s="259" customFormat="1" ht="18" customHeight="1" x14ac:dyDescent="0.2">
      <c r="A33" s="141"/>
      <c r="B33" s="249"/>
      <c r="C33" s="179"/>
      <c r="D33" s="264"/>
      <c r="E33" s="267"/>
      <c r="F33" s="267"/>
      <c r="G33" s="267"/>
      <c r="H33" s="93"/>
      <c r="I33" s="93"/>
      <c r="J33" s="268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59" customFormat="1" ht="18" customHeight="1" thickBot="1" x14ac:dyDescent="0.25">
      <c r="A34" s="141"/>
      <c r="B34" s="249"/>
      <c r="C34" s="179"/>
      <c r="D34" s="264"/>
      <c r="E34" s="267"/>
      <c r="F34" s="267"/>
      <c r="G34" s="267"/>
      <c r="H34" s="93"/>
      <c r="I34" s="93"/>
      <c r="J34" s="268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59" customFormat="1" ht="18" customHeight="1" thickBot="1" x14ac:dyDescent="0.25">
      <c r="A35" s="141"/>
      <c r="B35" s="36" t="s">
        <v>21</v>
      </c>
      <c r="C35" s="179"/>
      <c r="D35" s="45">
        <f>SUM(D37,D44,D51,D59,D71,D78)</f>
        <v>0</v>
      </c>
      <c r="E35" s="42"/>
      <c r="F35" s="42"/>
      <c r="G35" s="42"/>
      <c r="H35" s="20"/>
      <c r="I35" s="20"/>
      <c r="J35" s="145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59" customFormat="1" ht="18" customHeight="1" thickBot="1" x14ac:dyDescent="0.25">
      <c r="A36" s="141"/>
      <c r="B36" s="249"/>
      <c r="C36" s="179"/>
      <c r="D36" s="264"/>
      <c r="E36" s="265"/>
      <c r="F36" s="265"/>
      <c r="G36" s="265"/>
      <c r="H36" s="95"/>
      <c r="I36" s="95"/>
      <c r="J36" s="268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59" customFormat="1" ht="18" customHeight="1" thickBot="1" x14ac:dyDescent="0.25">
      <c r="A37" s="141"/>
      <c r="B37" s="19" t="s">
        <v>100</v>
      </c>
      <c r="C37" s="268"/>
      <c r="D37" s="44">
        <f>SUM(D38:D42)</f>
        <v>0</v>
      </c>
      <c r="E37" s="31"/>
      <c r="F37" s="50">
        <f>SUM(F38:F41)</f>
        <v>0</v>
      </c>
      <c r="G37" s="31"/>
      <c r="H37" s="388" t="s">
        <v>259</v>
      </c>
      <c r="I37" s="1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59" customFormat="1" ht="12.75" x14ac:dyDescent="0.2">
      <c r="A38" s="141"/>
      <c r="B38" s="244" t="s">
        <v>116</v>
      </c>
      <c r="C38" s="268"/>
      <c r="D38" s="142"/>
      <c r="E38" s="136"/>
      <c r="F38" s="308"/>
      <c r="G38" s="136"/>
      <c r="H38" s="266"/>
      <c r="I38" s="93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59" customFormat="1" ht="12.75" x14ac:dyDescent="0.2">
      <c r="A39" s="141"/>
      <c r="B39" s="55" t="s">
        <v>34</v>
      </c>
      <c r="C39" s="268"/>
      <c r="D39" s="142"/>
      <c r="E39" s="136"/>
      <c r="F39" s="77"/>
      <c r="G39" s="136"/>
      <c r="H39" s="59"/>
      <c r="I39" s="93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59" customFormat="1" ht="12.75" x14ac:dyDescent="0.2">
      <c r="A40" s="141"/>
      <c r="B40" s="55" t="s">
        <v>3</v>
      </c>
      <c r="C40" s="268"/>
      <c r="D40" s="142"/>
      <c r="E40" s="136"/>
      <c r="F40" s="77"/>
      <c r="G40" s="136"/>
      <c r="H40" s="59"/>
      <c r="I40" s="93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59" customFormat="1" ht="13.5" thickBot="1" x14ac:dyDescent="0.25">
      <c r="A41" s="141"/>
      <c r="B41" s="56" t="s">
        <v>15</v>
      </c>
      <c r="C41" s="268"/>
      <c r="D41" s="143"/>
      <c r="E41" s="136"/>
      <c r="F41" s="78"/>
      <c r="G41" s="136"/>
      <c r="H41" s="59"/>
      <c r="I41" s="93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59" customFormat="1" ht="13.5" thickBot="1" x14ac:dyDescent="0.25">
      <c r="A42" s="141"/>
      <c r="B42" s="39" t="s">
        <v>33</v>
      </c>
      <c r="C42" s="268"/>
      <c r="D42" s="262"/>
      <c r="E42" s="136"/>
      <c r="F42" s="141"/>
      <c r="G42" s="136"/>
      <c r="H42" s="187"/>
      <c r="I42" s="93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59" customFormat="1" ht="18" customHeight="1" thickBot="1" x14ac:dyDescent="0.25">
      <c r="A43" s="141"/>
      <c r="B43" s="249"/>
      <c r="C43" s="268"/>
      <c r="D43" s="264"/>
      <c r="E43" s="265"/>
      <c r="F43" s="31"/>
      <c r="G43" s="265"/>
      <c r="H43" s="289"/>
      <c r="I43" s="289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59" customFormat="1" ht="18" customHeight="1" thickBot="1" x14ac:dyDescent="0.25">
      <c r="A44" s="141"/>
      <c r="B44" s="19" t="s">
        <v>95</v>
      </c>
      <c r="C44" s="268"/>
      <c r="D44" s="44">
        <f>SUM(D45:D49)</f>
        <v>0</v>
      </c>
      <c r="E44" s="31"/>
      <c r="F44" s="136"/>
      <c r="G44" s="31"/>
      <c r="H44" s="388" t="s">
        <v>259</v>
      </c>
      <c r="I44" s="290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59" customFormat="1" ht="12.75" x14ac:dyDescent="0.2">
      <c r="A45" s="141"/>
      <c r="B45" s="244" t="s">
        <v>26</v>
      </c>
      <c r="C45" s="268"/>
      <c r="D45" s="76"/>
      <c r="E45" s="136"/>
      <c r="F45" s="136"/>
      <c r="G45" s="136"/>
      <c r="H45" s="266"/>
      <c r="I45" s="94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59" customFormat="1" ht="12.75" x14ac:dyDescent="0.2">
      <c r="A46" s="141"/>
      <c r="B46" s="55" t="s">
        <v>4</v>
      </c>
      <c r="C46" s="268"/>
      <c r="D46" s="142"/>
      <c r="E46" s="136"/>
      <c r="F46" s="136"/>
      <c r="G46" s="136"/>
      <c r="H46" s="59"/>
      <c r="I46" s="94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59" customFormat="1" ht="12.75" x14ac:dyDescent="0.2">
      <c r="A47" s="141"/>
      <c r="B47" s="55" t="s">
        <v>110</v>
      </c>
      <c r="C47" s="268"/>
      <c r="D47" s="142"/>
      <c r="E47" s="136"/>
      <c r="F47" s="136"/>
      <c r="G47" s="136"/>
      <c r="H47" s="59"/>
      <c r="I47" s="9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59" customFormat="1" ht="12.75" x14ac:dyDescent="0.2">
      <c r="A48" s="141"/>
      <c r="B48" s="55" t="s">
        <v>55</v>
      </c>
      <c r="C48" s="268"/>
      <c r="D48" s="142"/>
      <c r="E48" s="136"/>
      <c r="F48" s="265"/>
      <c r="G48" s="136"/>
      <c r="H48" s="59"/>
      <c r="I48" s="94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59" customFormat="1" ht="13.5" thickBot="1" x14ac:dyDescent="0.25">
      <c r="A49" s="141"/>
      <c r="B49" s="39" t="s">
        <v>102</v>
      </c>
      <c r="C49" s="268"/>
      <c r="D49" s="262"/>
      <c r="E49" s="136"/>
      <c r="F49" s="31"/>
      <c r="G49" s="136"/>
      <c r="H49" s="187"/>
      <c r="I49" s="94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59" customFormat="1" ht="18" customHeight="1" thickBot="1" x14ac:dyDescent="0.25">
      <c r="A50" s="141"/>
      <c r="B50" s="249"/>
      <c r="C50" s="268"/>
      <c r="D50" s="264"/>
      <c r="E50" s="265"/>
      <c r="F50" s="136"/>
      <c r="G50" s="265"/>
      <c r="H50" s="289"/>
      <c r="I50" s="289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59" customFormat="1" ht="18" customHeight="1" thickBot="1" x14ac:dyDescent="0.25">
      <c r="A51" s="141"/>
      <c r="B51" s="19" t="s">
        <v>5</v>
      </c>
      <c r="C51" s="268"/>
      <c r="D51" s="44">
        <f>SUM(D52:D57)</f>
        <v>0</v>
      </c>
      <c r="E51" s="31"/>
      <c r="F51" s="136"/>
      <c r="G51" s="31"/>
      <c r="H51" s="388" t="s">
        <v>259</v>
      </c>
      <c r="I51" s="290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59" customFormat="1" ht="12.75" x14ac:dyDescent="0.2">
      <c r="A52" s="141"/>
      <c r="B52" s="244" t="s">
        <v>134</v>
      </c>
      <c r="C52" s="268"/>
      <c r="D52" s="76"/>
      <c r="E52" s="136"/>
      <c r="F52" s="136"/>
      <c r="G52" s="136"/>
      <c r="H52" s="266"/>
      <c r="I52" s="94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59" customFormat="1" ht="12.75" x14ac:dyDescent="0.2">
      <c r="A53" s="141"/>
      <c r="B53" s="86" t="s">
        <v>6</v>
      </c>
      <c r="C53" s="268"/>
      <c r="D53" s="279"/>
      <c r="E53" s="136"/>
      <c r="F53" s="136"/>
      <c r="G53" s="136"/>
      <c r="H53" s="59"/>
      <c r="I53" s="94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59" customFormat="1" ht="12.75" x14ac:dyDescent="0.2">
      <c r="A54" s="141"/>
      <c r="B54" s="86" t="s">
        <v>56</v>
      </c>
      <c r="C54" s="268"/>
      <c r="D54" s="142"/>
      <c r="E54" s="136"/>
      <c r="F54" s="136"/>
      <c r="G54" s="136"/>
      <c r="H54" s="59"/>
      <c r="I54" s="94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59" customFormat="1" ht="12.75" x14ac:dyDescent="0.2">
      <c r="A55" s="141"/>
      <c r="B55" s="55" t="s">
        <v>26</v>
      </c>
      <c r="C55" s="268"/>
      <c r="D55" s="143"/>
      <c r="E55" s="136"/>
      <c r="F55" s="31"/>
      <c r="G55" s="136"/>
      <c r="H55" s="59"/>
      <c r="I55" s="94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59" customFormat="1" ht="12.75" x14ac:dyDescent="0.2">
      <c r="A56" s="141"/>
      <c r="B56" s="56" t="s">
        <v>43</v>
      </c>
      <c r="C56" s="268"/>
      <c r="D56" s="143"/>
      <c r="E56" s="136"/>
      <c r="F56" s="136"/>
      <c r="G56" s="136"/>
      <c r="H56" s="59"/>
      <c r="I56" s="94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59" customFormat="1" ht="13.5" thickBot="1" x14ac:dyDescent="0.25">
      <c r="A57" s="141"/>
      <c r="B57" s="39" t="s">
        <v>142</v>
      </c>
      <c r="C57" s="268"/>
      <c r="D57" s="262"/>
      <c r="E57" s="136"/>
      <c r="F57" s="136"/>
      <c r="G57" s="136"/>
      <c r="H57" s="187"/>
      <c r="I57" s="94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59" customFormat="1" ht="18" customHeight="1" thickBot="1" x14ac:dyDescent="0.25">
      <c r="A58" s="141"/>
      <c r="B58" s="249"/>
      <c r="C58" s="268"/>
      <c r="D58" s="264"/>
      <c r="E58" s="265"/>
      <c r="F58" s="136"/>
      <c r="G58" s="265"/>
      <c r="H58" s="289"/>
      <c r="I58" s="289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59" customFormat="1" ht="18" customHeight="1" thickBot="1" x14ac:dyDescent="0.25">
      <c r="A59" s="141"/>
      <c r="B59" s="19" t="s">
        <v>17</v>
      </c>
      <c r="C59" s="268"/>
      <c r="D59" s="44">
        <f>SUM(D60:D69)</f>
        <v>0</v>
      </c>
      <c r="E59" s="31"/>
      <c r="F59" s="136"/>
      <c r="G59" s="31"/>
      <c r="H59" s="388" t="s">
        <v>259</v>
      </c>
      <c r="I59" s="290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59" customFormat="1" ht="12.75" x14ac:dyDescent="0.2">
      <c r="A60" s="141"/>
      <c r="B60" s="244" t="s">
        <v>136</v>
      </c>
      <c r="C60" s="268"/>
      <c r="D60" s="142"/>
      <c r="E60" s="136"/>
      <c r="F60" s="136"/>
      <c r="G60" s="136"/>
      <c r="H60" s="266"/>
      <c r="I60" s="94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59" customFormat="1" ht="12.75" x14ac:dyDescent="0.2">
      <c r="A61" s="141"/>
      <c r="B61" s="55" t="s">
        <v>129</v>
      </c>
      <c r="C61" s="268"/>
      <c r="D61" s="142"/>
      <c r="E61" s="136"/>
      <c r="F61" s="136"/>
      <c r="G61" s="136"/>
      <c r="H61" s="59"/>
      <c r="I61" s="94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59" customFormat="1" ht="12.75" x14ac:dyDescent="0.2">
      <c r="A62" s="141"/>
      <c r="B62" s="55" t="s">
        <v>25</v>
      </c>
      <c r="C62" s="268"/>
      <c r="D62" s="142"/>
      <c r="E62" s="136"/>
      <c r="F62" s="136"/>
      <c r="G62" s="136"/>
      <c r="H62" s="280"/>
      <c r="I62" s="94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59" customFormat="1" ht="12.75" x14ac:dyDescent="0.2">
      <c r="A63" s="141"/>
      <c r="B63" s="55" t="s">
        <v>170</v>
      </c>
      <c r="C63" s="268"/>
      <c r="D63" s="142"/>
      <c r="E63" s="136"/>
      <c r="F63" s="136"/>
      <c r="G63" s="136"/>
      <c r="H63" s="280"/>
      <c r="I63" s="94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59" customFormat="1" ht="12.75" x14ac:dyDescent="0.2">
      <c r="A64" s="141"/>
      <c r="B64" s="55" t="s">
        <v>19</v>
      </c>
      <c r="C64" s="268"/>
      <c r="D64" s="142"/>
      <c r="E64" s="136"/>
      <c r="F64" s="136"/>
      <c r="G64" s="136"/>
      <c r="H64" s="280"/>
      <c r="I64" s="94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59" customFormat="1" ht="12.75" x14ac:dyDescent="0.2">
      <c r="A65" s="141"/>
      <c r="B65" s="55" t="s">
        <v>133</v>
      </c>
      <c r="C65" s="268"/>
      <c r="D65" s="142"/>
      <c r="E65" s="136"/>
      <c r="F65" s="136"/>
      <c r="G65" s="136"/>
      <c r="H65" s="280"/>
      <c r="I65" s="94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59" customFormat="1" ht="12.75" x14ac:dyDescent="0.2">
      <c r="A66" s="141"/>
      <c r="B66" s="55" t="s">
        <v>132</v>
      </c>
      <c r="C66" s="268"/>
      <c r="D66" s="142"/>
      <c r="E66" s="136"/>
      <c r="F66" s="136"/>
      <c r="G66" s="136"/>
      <c r="H66" s="280"/>
      <c r="I66" s="94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59" customFormat="1" ht="12.75" x14ac:dyDescent="0.2">
      <c r="A67" s="141"/>
      <c r="B67" s="55" t="s">
        <v>58</v>
      </c>
      <c r="C67" s="268"/>
      <c r="D67" s="142"/>
      <c r="E67" s="136"/>
      <c r="F67" s="136"/>
      <c r="G67" s="136"/>
      <c r="H67" s="280"/>
      <c r="I67" s="94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59" customFormat="1" ht="12.75" x14ac:dyDescent="0.2">
      <c r="A68" s="141"/>
      <c r="B68" s="56" t="s">
        <v>57</v>
      </c>
      <c r="C68" s="268"/>
      <c r="D68" s="142"/>
      <c r="E68" s="136"/>
      <c r="F68" s="136"/>
      <c r="G68" s="136"/>
      <c r="H68" s="280"/>
      <c r="I68" s="94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59" customFormat="1" ht="13.5" thickBot="1" x14ac:dyDescent="0.25">
      <c r="A69" s="141"/>
      <c r="B69" s="39" t="s">
        <v>92</v>
      </c>
      <c r="C69" s="268"/>
      <c r="D69" s="262"/>
      <c r="E69" s="136"/>
      <c r="F69" s="136"/>
      <c r="G69" s="136"/>
      <c r="H69" s="187"/>
      <c r="I69" s="94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59" customFormat="1" ht="18" customHeight="1" thickBot="1" x14ac:dyDescent="0.25">
      <c r="A70" s="141"/>
      <c r="B70" s="249"/>
      <c r="C70" s="268"/>
      <c r="D70" s="264"/>
      <c r="E70" s="265"/>
      <c r="F70" s="136"/>
      <c r="G70" s="265"/>
      <c r="H70" s="289"/>
      <c r="I70" s="94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59" customFormat="1" ht="18" customHeight="1" thickBot="1" x14ac:dyDescent="0.25">
      <c r="A71" s="141"/>
      <c r="B71" s="19" t="s">
        <v>31</v>
      </c>
      <c r="C71" s="268"/>
      <c r="D71" s="44">
        <f>SUM(D72:D76)</f>
        <v>0</v>
      </c>
      <c r="E71" s="31"/>
      <c r="F71" s="136"/>
      <c r="G71" s="31"/>
      <c r="H71" s="388" t="s">
        <v>259</v>
      </c>
      <c r="I71" s="29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59" customFormat="1" ht="12.75" x14ac:dyDescent="0.2">
      <c r="A72" s="141"/>
      <c r="B72" s="244" t="s">
        <v>12</v>
      </c>
      <c r="C72" s="268"/>
      <c r="D72" s="76"/>
      <c r="E72" s="136"/>
      <c r="F72" s="136"/>
      <c r="G72" s="136"/>
      <c r="H72" s="266"/>
      <c r="I72" s="94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59" customFormat="1" ht="12.75" x14ac:dyDescent="0.2">
      <c r="A73" s="141"/>
      <c r="B73" s="55" t="s">
        <v>82</v>
      </c>
      <c r="C73" s="268"/>
      <c r="D73" s="279"/>
      <c r="E73" s="136"/>
      <c r="F73" s="136"/>
      <c r="G73" s="136"/>
      <c r="H73" s="59"/>
      <c r="I73" s="94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59" customFormat="1" ht="12.75" x14ac:dyDescent="0.2">
      <c r="A74" s="141"/>
      <c r="B74" s="55" t="s">
        <v>80</v>
      </c>
      <c r="C74" s="268"/>
      <c r="D74" s="143"/>
      <c r="E74" s="136"/>
      <c r="F74" s="136"/>
      <c r="G74" s="136"/>
      <c r="H74" s="59"/>
      <c r="I74" s="94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59" customFormat="1" ht="12.75" x14ac:dyDescent="0.2">
      <c r="A75" s="141"/>
      <c r="B75" s="55" t="s">
        <v>74</v>
      </c>
      <c r="C75" s="268"/>
      <c r="D75" s="142"/>
      <c r="E75" s="136"/>
      <c r="F75" s="265"/>
      <c r="G75" s="136"/>
      <c r="H75" s="59"/>
      <c r="I75" s="94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59" customFormat="1" ht="13.5" thickBot="1" x14ac:dyDescent="0.25">
      <c r="A76" s="141"/>
      <c r="B76" s="39" t="s">
        <v>81</v>
      </c>
      <c r="C76" s="268"/>
      <c r="D76" s="262"/>
      <c r="E76" s="136"/>
      <c r="F76" s="31"/>
      <c r="G76" s="136"/>
      <c r="H76" s="187"/>
      <c r="I76" s="94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9" customFormat="1" ht="18" customHeight="1" thickBot="1" x14ac:dyDescent="0.25">
      <c r="A77" s="145"/>
      <c r="B77" s="249"/>
      <c r="C77" s="268"/>
      <c r="D77" s="264"/>
      <c r="E77" s="265"/>
      <c r="F77" s="136"/>
      <c r="G77" s="265"/>
      <c r="H77" s="94"/>
      <c r="I77" s="94"/>
      <c r="J77" s="14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</row>
    <row r="78" spans="1:100" s="9" customFormat="1" ht="18" customHeight="1" thickBot="1" x14ac:dyDescent="0.25">
      <c r="A78" s="145"/>
      <c r="B78" s="19" t="s">
        <v>20</v>
      </c>
      <c r="C78" s="8"/>
      <c r="D78" s="44">
        <f>SUM(D79:D93)</f>
        <v>0</v>
      </c>
      <c r="E78" s="31"/>
      <c r="F78" s="50">
        <f>SUM(F92)</f>
        <v>0</v>
      </c>
      <c r="G78" s="31"/>
      <c r="H78" s="388" t="s">
        <v>259</v>
      </c>
      <c r="I78" s="290"/>
      <c r="J78" s="141"/>
      <c r="K78" s="141"/>
      <c r="L78" s="141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</row>
    <row r="79" spans="1:100" s="9" customFormat="1" ht="12.75" x14ac:dyDescent="0.2">
      <c r="A79" s="145"/>
      <c r="B79" s="244" t="s">
        <v>27</v>
      </c>
      <c r="C79" s="8"/>
      <c r="D79" s="142"/>
      <c r="E79" s="31"/>
      <c r="F79" s="136"/>
      <c r="G79" s="31"/>
      <c r="H79" s="266"/>
      <c r="I79" s="290"/>
      <c r="J79" s="141"/>
      <c r="K79" s="141"/>
      <c r="L79" s="141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</row>
    <row r="80" spans="1:100" s="9" customFormat="1" ht="12.75" x14ac:dyDescent="0.2">
      <c r="A80" s="145"/>
      <c r="B80" s="55" t="s">
        <v>7</v>
      </c>
      <c r="C80" s="8"/>
      <c r="D80" s="142"/>
      <c r="E80" s="31"/>
      <c r="F80" s="136"/>
      <c r="G80" s="31"/>
      <c r="H80" s="280"/>
      <c r="I80" s="290"/>
      <c r="J80" s="141"/>
      <c r="K80" s="141"/>
      <c r="L80" s="141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</row>
    <row r="81" spans="1:100" s="9" customFormat="1" ht="12.75" x14ac:dyDescent="0.2">
      <c r="A81" s="145"/>
      <c r="B81" s="55" t="s">
        <v>8</v>
      </c>
      <c r="C81" s="8"/>
      <c r="D81" s="142"/>
      <c r="E81" s="31"/>
      <c r="F81" s="136"/>
      <c r="G81" s="31"/>
      <c r="H81" s="280"/>
      <c r="I81" s="290"/>
      <c r="J81" s="141"/>
      <c r="K81" s="141"/>
      <c r="L81" s="141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</row>
    <row r="82" spans="1:100" s="9" customFormat="1" ht="12.75" x14ac:dyDescent="0.2">
      <c r="A82" s="145"/>
      <c r="B82" s="55" t="s">
        <v>18</v>
      </c>
      <c r="C82" s="8"/>
      <c r="D82" s="142"/>
      <c r="E82" s="31"/>
      <c r="F82" s="136"/>
      <c r="G82" s="31"/>
      <c r="H82" s="280"/>
      <c r="I82" s="290"/>
      <c r="J82" s="141"/>
      <c r="K82" s="141"/>
      <c r="L82" s="141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</row>
    <row r="83" spans="1:100" s="9" customFormat="1" ht="12.75" x14ac:dyDescent="0.2">
      <c r="A83" s="145"/>
      <c r="B83" s="55" t="s">
        <v>77</v>
      </c>
      <c r="C83" s="8"/>
      <c r="D83" s="142"/>
      <c r="E83" s="31"/>
      <c r="F83" s="136"/>
      <c r="G83" s="31"/>
      <c r="H83" s="280"/>
      <c r="I83" s="290"/>
      <c r="J83" s="141"/>
      <c r="K83" s="141"/>
      <c r="L83" s="141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</row>
    <row r="84" spans="1:100" s="9" customFormat="1" ht="12.75" x14ac:dyDescent="0.2">
      <c r="A84" s="145"/>
      <c r="B84" s="86" t="s">
        <v>130</v>
      </c>
      <c r="C84" s="8"/>
      <c r="D84" s="142"/>
      <c r="E84" s="31"/>
      <c r="F84" s="136"/>
      <c r="G84" s="31"/>
      <c r="H84" s="280"/>
      <c r="I84" s="290"/>
      <c r="J84" s="141"/>
      <c r="K84" s="141"/>
      <c r="L84" s="141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</row>
    <row r="85" spans="1:100" s="9" customFormat="1" ht="12.75" x14ac:dyDescent="0.2">
      <c r="A85" s="145"/>
      <c r="B85" s="86" t="s">
        <v>94</v>
      </c>
      <c r="C85" s="8"/>
      <c r="D85" s="142"/>
      <c r="E85" s="31"/>
      <c r="F85" s="136"/>
      <c r="G85" s="31"/>
      <c r="H85" s="280"/>
      <c r="I85" s="290"/>
      <c r="J85" s="141"/>
      <c r="K85" s="141"/>
      <c r="L85" s="141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</row>
    <row r="86" spans="1:100" s="9" customFormat="1" ht="12.75" x14ac:dyDescent="0.2">
      <c r="A86" s="145"/>
      <c r="B86" s="55" t="s">
        <v>224</v>
      </c>
      <c r="C86" s="8"/>
      <c r="D86" s="142"/>
      <c r="E86" s="31"/>
      <c r="F86" s="136"/>
      <c r="G86" s="31"/>
      <c r="H86" s="280"/>
      <c r="I86" s="290"/>
      <c r="J86" s="141"/>
      <c r="K86" s="141"/>
      <c r="L86" s="141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</row>
    <row r="87" spans="1:100" s="9" customFormat="1" ht="12.75" x14ac:dyDescent="0.2">
      <c r="A87" s="145"/>
      <c r="B87" s="56" t="s">
        <v>90</v>
      </c>
      <c r="C87" s="8"/>
      <c r="D87" s="142"/>
      <c r="E87" s="31"/>
      <c r="F87" s="136"/>
      <c r="G87" s="31"/>
      <c r="H87" s="280"/>
      <c r="I87" s="290"/>
      <c r="J87" s="141"/>
      <c r="K87" s="141"/>
      <c r="L87" s="141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</row>
    <row r="88" spans="1:100" s="9" customFormat="1" ht="12.75" x14ac:dyDescent="0.2">
      <c r="A88" s="145"/>
      <c r="B88" s="56" t="s">
        <v>225</v>
      </c>
      <c r="C88" s="8"/>
      <c r="D88" s="142"/>
      <c r="E88" s="31"/>
      <c r="F88" s="136"/>
      <c r="G88" s="31"/>
      <c r="H88" s="280"/>
      <c r="I88" s="290"/>
      <c r="J88" s="141"/>
      <c r="K88" s="141"/>
      <c r="L88" s="141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</row>
    <row r="89" spans="1:100" s="9" customFormat="1" ht="12.75" x14ac:dyDescent="0.2">
      <c r="A89" s="145"/>
      <c r="B89" s="55" t="s">
        <v>226</v>
      </c>
      <c r="C89" s="8"/>
      <c r="D89" s="142"/>
      <c r="E89" s="31"/>
      <c r="F89" s="136"/>
      <c r="G89" s="31"/>
      <c r="H89" s="280"/>
      <c r="I89" s="290"/>
      <c r="J89" s="141"/>
      <c r="K89" s="141"/>
      <c r="L89" s="141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</row>
    <row r="90" spans="1:100" s="9" customFormat="1" ht="12.75" x14ac:dyDescent="0.2">
      <c r="A90" s="145"/>
      <c r="B90" s="56" t="s">
        <v>93</v>
      </c>
      <c r="C90" s="8"/>
      <c r="D90" s="142"/>
      <c r="E90" s="31"/>
      <c r="F90" s="136"/>
      <c r="G90" s="31"/>
      <c r="H90" s="280"/>
      <c r="I90" s="290"/>
      <c r="J90" s="141"/>
      <c r="K90" s="141"/>
      <c r="L90" s="141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</row>
    <row r="91" spans="1:100" s="9" customFormat="1" ht="13.5" thickBot="1" x14ac:dyDescent="0.25">
      <c r="A91" s="145"/>
      <c r="B91" s="56" t="s">
        <v>78</v>
      </c>
      <c r="C91" s="8"/>
      <c r="D91" s="142"/>
      <c r="E91" s="31"/>
      <c r="F91" s="136"/>
      <c r="G91" s="31"/>
      <c r="H91" s="280"/>
      <c r="I91" s="290"/>
      <c r="J91" s="141"/>
      <c r="K91" s="141"/>
      <c r="L91" s="141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</row>
    <row r="92" spans="1:100" s="9" customFormat="1" ht="13.5" thickBot="1" x14ac:dyDescent="0.25">
      <c r="A92" s="145"/>
      <c r="B92" s="56" t="s">
        <v>139</v>
      </c>
      <c r="C92" s="8"/>
      <c r="D92" s="142"/>
      <c r="E92" s="31"/>
      <c r="F92" s="395"/>
      <c r="G92" s="31"/>
      <c r="H92" s="280"/>
      <c r="I92" s="290"/>
      <c r="J92" s="141"/>
      <c r="K92" s="141"/>
      <c r="L92" s="141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</row>
    <row r="93" spans="1:100" s="9" customFormat="1" ht="13.5" thickBot="1" x14ac:dyDescent="0.25">
      <c r="A93" s="145"/>
      <c r="B93" s="39" t="s">
        <v>32</v>
      </c>
      <c r="C93" s="284"/>
      <c r="D93" s="262"/>
      <c r="E93" s="285"/>
      <c r="F93" s="31"/>
      <c r="G93" s="285"/>
      <c r="H93" s="187"/>
      <c r="I93" s="94"/>
      <c r="J93" s="141"/>
      <c r="K93" s="141"/>
      <c r="L93" s="141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</row>
    <row r="94" spans="1:100" s="9" customFormat="1" ht="18" customHeight="1" thickBot="1" x14ac:dyDescent="0.25">
      <c r="A94" s="145"/>
      <c r="B94" s="19"/>
      <c r="C94" s="268"/>
      <c r="D94" s="79"/>
      <c r="E94" s="136"/>
      <c r="F94" s="31"/>
      <c r="G94" s="136"/>
      <c r="H94" s="289"/>
      <c r="I94" s="289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</row>
    <row r="95" spans="1:100" s="259" customFormat="1" ht="18" customHeight="1" thickBot="1" x14ac:dyDescent="0.25">
      <c r="A95" s="141"/>
      <c r="B95" s="36" t="s">
        <v>37</v>
      </c>
      <c r="C95" s="179"/>
      <c r="D95" s="45">
        <f>D35-D24-D19</f>
        <v>0</v>
      </c>
      <c r="E95" s="42"/>
      <c r="F95" s="42"/>
      <c r="G95" s="42"/>
      <c r="H95" s="20"/>
      <c r="I95" s="20"/>
      <c r="J95" s="14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35" customFormat="1" ht="18" customHeight="1" thickBot="1" x14ac:dyDescent="0.25">
      <c r="A96" s="98"/>
      <c r="B96" s="324"/>
      <c r="C96" s="98"/>
      <c r="D96" s="248"/>
      <c r="E96" s="248"/>
      <c r="F96" s="31"/>
      <c r="G96" s="248"/>
      <c r="H96" s="325"/>
      <c r="I96" s="251"/>
      <c r="J96" s="251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5" customFormat="1" ht="13.5" thickBot="1" x14ac:dyDescent="0.25">
      <c r="A97" s="98"/>
      <c r="B97" s="36" t="s">
        <v>164</v>
      </c>
      <c r="C97" s="179"/>
      <c r="D97" s="171"/>
      <c r="E97" s="248"/>
      <c r="F97" s="31"/>
      <c r="G97" s="248"/>
      <c r="H97" s="213"/>
      <c r="I97" s="251"/>
      <c r="J97" s="251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5" customFormat="1" ht="18" customHeight="1" thickBot="1" x14ac:dyDescent="0.25">
      <c r="A98" s="98"/>
      <c r="B98" s="324"/>
      <c r="C98" s="98"/>
      <c r="D98" s="248"/>
      <c r="E98" s="248"/>
      <c r="F98" s="285"/>
      <c r="G98" s="248"/>
      <c r="H98" s="251"/>
      <c r="I98" s="251"/>
      <c r="J98" s="251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5" customFormat="1" ht="18" customHeight="1" thickBot="1" x14ac:dyDescent="0.25">
      <c r="A99" s="98"/>
      <c r="B99" s="36" t="s">
        <v>98</v>
      </c>
      <c r="C99" s="179"/>
      <c r="D99" s="54">
        <f>IFERROR(D97/D95,0)</f>
        <v>0</v>
      </c>
      <c r="E99" s="248"/>
      <c r="F99" s="136"/>
      <c r="G99" s="248"/>
      <c r="H99" s="251"/>
      <c r="I99" s="251"/>
      <c r="J99" s="251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3"/>
      <c r="H100" s="21"/>
      <c r="J100" s="2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1"/>
      <c r="J101" s="2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1"/>
      <c r="J102" s="2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1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1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1"/>
      <c r="J105" s="2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1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1"/>
      <c r="J107" s="2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1"/>
      <c r="J108" s="2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1"/>
      <c r="J109" s="2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1"/>
      <c r="J110" s="2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1"/>
      <c r="J111" s="2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1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1"/>
      <c r="J113" s="2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1"/>
      <c r="J114" s="2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1"/>
      <c r="J115" s="2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1"/>
      <c r="J116" s="2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1"/>
      <c r="J117" s="2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1"/>
      <c r="J118" s="2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1"/>
      <c r="J119" s="2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1"/>
      <c r="J120" s="2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1"/>
      <c r="J121" s="2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1"/>
      <c r="J122" s="2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1"/>
      <c r="J123" s="2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1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1"/>
      <c r="J125" s="2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1"/>
      <c r="J126" s="2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1"/>
      <c r="J127" s="2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1"/>
      <c r="J128" s="2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1"/>
      <c r="J129" s="2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1"/>
      <c r="J130" s="2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1"/>
      <c r="J131" s="2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1"/>
      <c r="J132" s="2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1"/>
      <c r="J133" s="2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1"/>
      <c r="J134" s="2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1"/>
      <c r="J135" s="2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1"/>
      <c r="J136" s="2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1"/>
      <c r="J137" s="2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1"/>
      <c r="J138" s="2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1"/>
      <c r="J139" s="2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1"/>
      <c r="J140" s="2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1"/>
      <c r="J141" s="2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1"/>
      <c r="J142" s="2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1"/>
      <c r="J143" s="2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1"/>
      <c r="J144" s="2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1"/>
      <c r="J145" s="2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1"/>
      <c r="J146" s="2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1"/>
      <c r="J147" s="2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1"/>
      <c r="J148" s="2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1"/>
      <c r="J149" s="2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1"/>
      <c r="J150" s="2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1"/>
      <c r="J151" s="2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1"/>
      <c r="J152" s="2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1"/>
      <c r="J153" s="2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1"/>
      <c r="J154" s="2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1"/>
      <c r="J155" s="2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1"/>
      <c r="J156" s="2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1"/>
      <c r="J157" s="2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1"/>
      <c r="J158" s="2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1"/>
      <c r="J159" s="2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1"/>
      <c r="J160" s="2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1"/>
      <c r="J161" s="2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1"/>
      <c r="J162" s="2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1"/>
      <c r="J163" s="2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1"/>
      <c r="J164" s="2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1"/>
      <c r="J165" s="2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1"/>
      <c r="J166" s="2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1"/>
      <c r="J167" s="2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1"/>
      <c r="J168" s="2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1"/>
      <c r="J169" s="2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1"/>
      <c r="J170" s="2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1"/>
      <c r="J171" s="2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1"/>
      <c r="J172" s="2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1"/>
      <c r="J173" s="2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1"/>
      <c r="J174" s="2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1"/>
      <c r="J175" s="2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1"/>
      <c r="J176" s="2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1"/>
      <c r="J177" s="2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1"/>
      <c r="J178" s="2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1"/>
      <c r="J179" s="2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1"/>
      <c r="J180" s="2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1"/>
      <c r="J181" s="2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1"/>
      <c r="J182" s="2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1"/>
      <c r="J183" s="2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1"/>
      <c r="J184" s="2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1"/>
      <c r="J185" s="2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1"/>
      <c r="J186" s="2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1"/>
      <c r="J187" s="2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1"/>
      <c r="J188" s="2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1"/>
      <c r="J189" s="2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1"/>
      <c r="J190" s="2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1"/>
      <c r="J191" s="2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1"/>
      <c r="J192" s="2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1"/>
      <c r="J193" s="2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1"/>
      <c r="J194" s="2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1"/>
      <c r="J195" s="2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1"/>
      <c r="J196" s="2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1"/>
      <c r="J197" s="2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1"/>
      <c r="J198" s="2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1"/>
      <c r="J199" s="2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1"/>
      <c r="J200" s="2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1"/>
      <c r="J201" s="2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1"/>
      <c r="J202" s="2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1"/>
      <c r="J203" s="2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1"/>
      <c r="J204" s="2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1"/>
      <c r="J205" s="2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1"/>
      <c r="J206" s="2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1"/>
      <c r="J207" s="2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1"/>
      <c r="J208" s="2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1"/>
      <c r="J209" s="2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1"/>
      <c r="J210" s="2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1"/>
      <c r="J211" s="2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1"/>
      <c r="J212" s="2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1"/>
      <c r="J213" s="2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1"/>
      <c r="J214" s="2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1"/>
      <c r="J215" s="2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1"/>
      <c r="J216" s="2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1"/>
      <c r="J217" s="2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1"/>
      <c r="J218" s="2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1"/>
      <c r="J219" s="2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1"/>
      <c r="J220" s="2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1"/>
      <c r="J221" s="2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1"/>
      <c r="J222" s="2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1"/>
      <c r="J223" s="2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1"/>
      <c r="J224" s="2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1"/>
      <c r="J225" s="2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1"/>
      <c r="J226" s="2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1"/>
      <c r="J227" s="2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1"/>
      <c r="J228" s="2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1"/>
      <c r="J229" s="2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1"/>
      <c r="J230" s="2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1"/>
      <c r="J231" s="2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1"/>
      <c r="J232" s="2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1"/>
      <c r="J233" s="2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1"/>
      <c r="J234" s="2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1"/>
      <c r="J235" s="2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1"/>
      <c r="J236" s="2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1"/>
      <c r="J237" s="2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1"/>
      <c r="J238" s="2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1"/>
      <c r="J239" s="2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1"/>
      <c r="J240" s="2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1"/>
      <c r="J241" s="2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1"/>
      <c r="J242" s="2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1"/>
      <c r="J243" s="2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1"/>
      <c r="J244" s="2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1"/>
      <c r="J245" s="2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1"/>
      <c r="J246" s="2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1"/>
      <c r="J247" s="2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1"/>
      <c r="J248" s="2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1"/>
      <c r="J249" s="2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1"/>
      <c r="J250" s="2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1"/>
      <c r="J251" s="2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1"/>
      <c r="J252" s="2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1"/>
      <c r="J253" s="2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1"/>
      <c r="J254" s="2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1"/>
      <c r="J255" s="2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1"/>
      <c r="J256" s="2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1"/>
      <c r="J257" s="2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1"/>
      <c r="J258" s="2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1"/>
      <c r="J259" s="2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1"/>
      <c r="J260" s="2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1"/>
      <c r="J261" s="2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1"/>
      <c r="J262" s="2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1"/>
      <c r="J263" s="2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1"/>
      <c r="J264" s="2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1"/>
      <c r="J265" s="2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1"/>
      <c r="J266" s="2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1"/>
      <c r="J267" s="2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1"/>
      <c r="J268" s="2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1"/>
      <c r="J269" s="2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1"/>
      <c r="J270" s="2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1"/>
      <c r="J271" s="2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1"/>
      <c r="J272" s="2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1"/>
      <c r="J273" s="2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1"/>
      <c r="J274" s="2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1"/>
      <c r="J275" s="2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1"/>
      <c r="J276" s="2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1"/>
      <c r="J277" s="2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1"/>
      <c r="J278" s="2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1"/>
      <c r="J279" s="2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1"/>
      <c r="J280" s="2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1"/>
      <c r="J281" s="2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1"/>
      <c r="J282" s="2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1"/>
      <c r="J283" s="2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1"/>
      <c r="J284" s="2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1"/>
      <c r="J285" s="2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1"/>
      <c r="J286" s="2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1"/>
      <c r="J287" s="2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1"/>
      <c r="J288" s="2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1"/>
      <c r="J289" s="2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1"/>
      <c r="J290" s="2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1"/>
      <c r="J291" s="2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1"/>
      <c r="J292" s="2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1"/>
      <c r="J293" s="2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1"/>
      <c r="J294" s="2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1"/>
      <c r="J295" s="2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1"/>
      <c r="J296" s="2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1"/>
      <c r="J297" s="2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1"/>
      <c r="J298" s="2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1"/>
      <c r="J299" s="2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1"/>
      <c r="J300" s="2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1"/>
      <c r="J301" s="2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1"/>
      <c r="J302" s="2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1"/>
      <c r="J303" s="2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1"/>
      <c r="J304" s="2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1"/>
      <c r="J305" s="2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1"/>
      <c r="J306" s="2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1"/>
      <c r="J307" s="2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1"/>
      <c r="J308" s="2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1"/>
      <c r="J309" s="2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1"/>
      <c r="J310" s="2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1"/>
      <c r="J311" s="2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1"/>
      <c r="J312" s="2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1"/>
      <c r="J313" s="2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1"/>
      <c r="J314" s="2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1"/>
      <c r="J315" s="2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1"/>
      <c r="J316" s="2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1"/>
      <c r="J317" s="2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1"/>
      <c r="J318" s="2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1"/>
      <c r="J319" s="2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1"/>
      <c r="J320" s="2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1"/>
      <c r="J321" s="2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1"/>
      <c r="J322" s="2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1"/>
      <c r="J323" s="2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1"/>
      <c r="J324" s="2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1"/>
      <c r="J325" s="2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1"/>
      <c r="J326" s="2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1"/>
      <c r="J327" s="2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1"/>
      <c r="J328" s="2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1"/>
      <c r="J329" s="2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1"/>
      <c r="J330" s="2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1"/>
      <c r="J331" s="2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1"/>
      <c r="J332" s="2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1"/>
      <c r="J333" s="2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1"/>
      <c r="J334" s="2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1"/>
      <c r="J335" s="2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1"/>
      <c r="J336" s="2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1"/>
      <c r="J337" s="2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1"/>
      <c r="J338" s="2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1"/>
      <c r="J339" s="2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1"/>
      <c r="J340" s="2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1"/>
      <c r="J341" s="2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1"/>
      <c r="J342" s="2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1"/>
      <c r="J343" s="2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1"/>
      <c r="J344" s="2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1"/>
      <c r="J345" s="2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1"/>
      <c r="J346" s="2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1"/>
      <c r="J347" s="2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1"/>
      <c r="J348" s="2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1"/>
      <c r="J349" s="2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1"/>
      <c r="J350" s="2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1"/>
      <c r="J351" s="2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1"/>
      <c r="J352" s="2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1"/>
      <c r="J353" s="2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1"/>
      <c r="J354" s="2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1"/>
      <c r="J355" s="2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1"/>
      <c r="J356" s="2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1"/>
      <c r="J357" s="2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1"/>
      <c r="J358" s="2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1"/>
      <c r="J359" s="2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1"/>
      <c r="J360" s="2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1"/>
      <c r="J361" s="2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1"/>
      <c r="J362" s="2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1"/>
      <c r="J363" s="2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1"/>
      <c r="J364" s="2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1"/>
      <c r="J365" s="2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1"/>
      <c r="J366" s="2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1"/>
      <c r="J367" s="2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1"/>
      <c r="J368" s="2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1"/>
      <c r="J369" s="2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1"/>
      <c r="J370" s="2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1"/>
      <c r="J371" s="2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1"/>
      <c r="J372" s="2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1"/>
      <c r="J373" s="2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1"/>
      <c r="J374" s="2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1"/>
      <c r="J375" s="2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1"/>
      <c r="J376" s="2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1"/>
      <c r="J377" s="2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1"/>
      <c r="J378" s="2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1"/>
      <c r="J379" s="2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1"/>
      <c r="J380" s="2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1"/>
      <c r="J381" s="2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1"/>
      <c r="J382" s="2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1"/>
      <c r="J383" s="2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1"/>
      <c r="J384" s="2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1"/>
      <c r="J385" s="2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1"/>
      <c r="J386" s="2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1"/>
      <c r="J387" s="2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1"/>
      <c r="J388" s="2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1"/>
      <c r="J389" s="2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1"/>
      <c r="J390" s="2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1"/>
      <c r="J391" s="2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1"/>
      <c r="J392" s="2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1"/>
      <c r="J393" s="2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1"/>
      <c r="J394" s="2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1"/>
      <c r="J395" s="2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1"/>
      <c r="J396" s="2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1"/>
      <c r="J397" s="2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1"/>
      <c r="J398" s="2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1"/>
      <c r="J399" s="2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1"/>
      <c r="J400" s="2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1"/>
      <c r="J401" s="2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1"/>
      <c r="J402" s="2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1"/>
      <c r="J403" s="2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1"/>
      <c r="J404" s="2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1"/>
      <c r="J405" s="2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1"/>
      <c r="J406" s="2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1"/>
      <c r="J407" s="2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1"/>
      <c r="J408" s="2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1"/>
      <c r="J409" s="2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1"/>
      <c r="J410" s="2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1"/>
      <c r="J411" s="2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1"/>
      <c r="J412" s="2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1"/>
      <c r="J413" s="2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1"/>
      <c r="J414" s="2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1"/>
      <c r="J415" s="2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1"/>
      <c r="J416" s="2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1"/>
      <c r="J417" s="2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1"/>
      <c r="J418" s="2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1"/>
      <c r="J419" s="2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1"/>
      <c r="J420" s="2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1"/>
      <c r="J421" s="2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1"/>
      <c r="J422" s="2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1"/>
      <c r="J423" s="2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1"/>
      <c r="J424" s="2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1"/>
      <c r="J425" s="2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1"/>
      <c r="J426" s="2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1"/>
      <c r="J427" s="2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1"/>
      <c r="J428" s="2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1"/>
      <c r="J429" s="2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1"/>
      <c r="J430" s="2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1"/>
      <c r="J431" s="2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1"/>
      <c r="J432" s="2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1"/>
      <c r="J433" s="2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1"/>
      <c r="J434" s="2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1"/>
      <c r="J435" s="2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1"/>
      <c r="J436" s="2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1"/>
      <c r="J437" s="2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1"/>
      <c r="J438" s="2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1"/>
      <c r="J439" s="2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1"/>
      <c r="J440" s="2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1"/>
      <c r="J441" s="2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1"/>
      <c r="J442" s="2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1"/>
      <c r="J443" s="2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1"/>
      <c r="J444" s="2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1"/>
      <c r="J445" s="2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1"/>
      <c r="J446" s="2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1"/>
      <c r="J447" s="2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1"/>
      <c r="J448" s="2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1"/>
      <c r="J449" s="2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1"/>
      <c r="J450" s="2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1"/>
      <c r="J451" s="2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1"/>
      <c r="J452" s="2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1"/>
      <c r="J453" s="2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1"/>
      <c r="J454" s="2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1"/>
      <c r="J455" s="2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1"/>
      <c r="J456" s="2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1"/>
      <c r="J457" s="2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1"/>
      <c r="J458" s="2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1"/>
      <c r="J459" s="2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1"/>
      <c r="J460" s="2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1"/>
      <c r="J461" s="2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1"/>
      <c r="J462" s="2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1"/>
      <c r="J463" s="2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1"/>
      <c r="J464" s="2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1"/>
      <c r="J465" s="2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1"/>
      <c r="J466" s="2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1"/>
      <c r="J467" s="2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1"/>
      <c r="J468" s="2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1"/>
      <c r="J469" s="2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1"/>
      <c r="J470" s="2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1"/>
      <c r="J471" s="2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1"/>
      <c r="J472" s="2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1"/>
      <c r="J473" s="2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1"/>
      <c r="J474" s="2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1"/>
      <c r="J475" s="2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1"/>
      <c r="J476" s="2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1"/>
      <c r="J477" s="2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1"/>
      <c r="J478" s="2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1"/>
      <c r="J479" s="2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1"/>
      <c r="J480" s="2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1"/>
      <c r="J481" s="2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1"/>
      <c r="J482" s="2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1"/>
      <c r="J483" s="2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1"/>
      <c r="J484" s="2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1"/>
      <c r="J485" s="2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1"/>
      <c r="J486" s="2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1"/>
      <c r="J487" s="2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1"/>
      <c r="J488" s="2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1"/>
      <c r="J489" s="2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1"/>
      <c r="J490" s="2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1"/>
      <c r="J491" s="2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1"/>
      <c r="J492" s="2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1"/>
      <c r="J493" s="2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1"/>
      <c r="J494" s="2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1"/>
      <c r="J495" s="2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1"/>
      <c r="J496" s="2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1"/>
      <c r="J497" s="2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1"/>
      <c r="J498" s="2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1"/>
      <c r="J499" s="2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1"/>
      <c r="J500" s="2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4x5WRXPd1PgOkB1xaJnsim/jrnkhNe1qM7mH1DF01u5lROYL30B8Ra8kFH8kkuLaRjgpnJCcmDWwhQqyruVy5A==" saltValue="r/HLUJPY+0oIesYIoAIVv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7109375" defaultRowHeight="15" x14ac:dyDescent="0.25"/>
  <cols>
    <col min="1" max="1" width="26.7109375" style="115" bestFit="1" customWidth="1"/>
    <col min="2" max="2" width="15.28515625" style="115" bestFit="1" customWidth="1"/>
    <col min="3" max="3" width="33.28515625" style="115" bestFit="1" customWidth="1"/>
    <col min="4" max="4" width="10.7109375" style="99"/>
    <col min="5" max="16384" width="10.7109375" style="115"/>
  </cols>
  <sheetData>
    <row r="1" spans="1:3" x14ac:dyDescent="0.25">
      <c r="A1" s="112" t="s">
        <v>168</v>
      </c>
      <c r="B1" s="113"/>
      <c r="C1" s="113"/>
    </row>
    <row r="2" spans="1:3" x14ac:dyDescent="0.25">
      <c r="A2" s="114" t="s">
        <v>111</v>
      </c>
      <c r="B2" s="114"/>
      <c r="C2" s="113"/>
    </row>
    <row r="3" spans="1:3" x14ac:dyDescent="0.25">
      <c r="A3" s="114" t="s">
        <v>146</v>
      </c>
      <c r="B3" s="114"/>
      <c r="C3" s="113"/>
    </row>
    <row r="4" spans="1:3" x14ac:dyDescent="0.25">
      <c r="B4" s="114"/>
      <c r="C4" s="113"/>
    </row>
    <row r="5" spans="1:3" x14ac:dyDescent="0.25">
      <c r="C5" s="113"/>
    </row>
    <row r="6" spans="1:3" x14ac:dyDescent="0.25">
      <c r="C6" s="113"/>
    </row>
    <row r="7" spans="1:3" x14ac:dyDescent="0.25">
      <c r="C7" s="113"/>
    </row>
    <row r="8" spans="1:3" x14ac:dyDescent="0.25">
      <c r="C8" s="113"/>
    </row>
    <row r="9" spans="1:3" x14ac:dyDescent="0.25">
      <c r="C9" s="113"/>
    </row>
    <row r="10" spans="1:3" x14ac:dyDescent="0.25">
      <c r="C10" s="113"/>
    </row>
    <row r="11" spans="1:3" x14ac:dyDescent="0.25">
      <c r="C11" s="113"/>
    </row>
    <row r="12" spans="1:3" x14ac:dyDescent="0.25">
      <c r="C12" s="113"/>
    </row>
    <row r="13" spans="1:3" x14ac:dyDescent="0.25">
      <c r="C13" s="113"/>
    </row>
    <row r="14" spans="1:3" x14ac:dyDescent="0.25">
      <c r="C14" s="113"/>
    </row>
    <row r="15" spans="1:3" x14ac:dyDescent="0.25">
      <c r="C15" s="113"/>
    </row>
    <row r="16" spans="1:3" x14ac:dyDescent="0.25">
      <c r="C16" s="113"/>
    </row>
    <row r="17" spans="3:3" x14ac:dyDescent="0.25">
      <c r="C17" s="113"/>
    </row>
    <row r="18" spans="3:3" x14ac:dyDescent="0.25">
      <c r="C18" s="113"/>
    </row>
    <row r="19" spans="3:3" x14ac:dyDescent="0.25">
      <c r="C19" s="113"/>
    </row>
    <row r="20" spans="3:3" x14ac:dyDescent="0.25">
      <c r="C20" s="113"/>
    </row>
    <row r="21" spans="3:3" x14ac:dyDescent="0.25">
      <c r="C21" s="113"/>
    </row>
    <row r="22" spans="3:3" x14ac:dyDescent="0.25">
      <c r="C22" s="113"/>
    </row>
    <row r="23" spans="3:3" x14ac:dyDescent="0.25">
      <c r="C23" s="113"/>
    </row>
    <row r="24" spans="3:3" x14ac:dyDescent="0.25">
      <c r="C24" s="113"/>
    </row>
    <row r="25" spans="3:3" x14ac:dyDescent="0.25">
      <c r="C25" s="113"/>
    </row>
    <row r="26" spans="3:3" x14ac:dyDescent="0.25">
      <c r="C26" s="113"/>
    </row>
    <row r="27" spans="3:3" x14ac:dyDescent="0.25">
      <c r="C27" s="113"/>
    </row>
    <row r="28" spans="3:3" x14ac:dyDescent="0.25">
      <c r="C28" s="113"/>
    </row>
    <row r="29" spans="3:3" x14ac:dyDescent="0.25">
      <c r="C29" s="113"/>
    </row>
    <row r="30" spans="3:3" x14ac:dyDescent="0.25">
      <c r="C30" s="113"/>
    </row>
    <row r="31" spans="3:3" x14ac:dyDescent="0.25">
      <c r="C31" s="113"/>
    </row>
    <row r="32" spans="3:3" x14ac:dyDescent="0.25">
      <c r="C32" s="113"/>
    </row>
    <row r="33" spans="3:3" x14ac:dyDescent="0.25">
      <c r="C33" s="113"/>
    </row>
    <row r="34" spans="3:3" x14ac:dyDescent="0.25">
      <c r="C34" s="113"/>
    </row>
    <row r="35" spans="3:3" x14ac:dyDescent="0.25">
      <c r="C35" s="113"/>
    </row>
    <row r="36" spans="3:3" x14ac:dyDescent="0.25">
      <c r="C36" s="113"/>
    </row>
    <row r="37" spans="3:3" x14ac:dyDescent="0.25">
      <c r="C37" s="113"/>
    </row>
    <row r="38" spans="3:3" x14ac:dyDescent="0.25">
      <c r="C38" s="113"/>
    </row>
    <row r="39" spans="3:3" x14ac:dyDescent="0.25">
      <c r="C39" s="113"/>
    </row>
    <row r="40" spans="3:3" x14ac:dyDescent="0.25">
      <c r="C40" s="113"/>
    </row>
    <row r="41" spans="3:3" x14ac:dyDescent="0.25">
      <c r="C41" s="113"/>
    </row>
    <row r="42" spans="3:3" x14ac:dyDescent="0.25">
      <c r="C42" s="113"/>
    </row>
    <row r="43" spans="3:3" x14ac:dyDescent="0.25">
      <c r="C43" s="113"/>
    </row>
    <row r="44" spans="3:3" x14ac:dyDescent="0.25">
      <c r="C44" s="113"/>
    </row>
    <row r="45" spans="3:3" x14ac:dyDescent="0.25">
      <c r="C45" s="113"/>
    </row>
    <row r="46" spans="3:3" x14ac:dyDescent="0.25">
      <c r="C46" s="113"/>
    </row>
    <row r="47" spans="3:3" x14ac:dyDescent="0.25">
      <c r="C47" s="113"/>
    </row>
    <row r="48" spans="3:3" x14ac:dyDescent="0.25">
      <c r="C48" s="113"/>
    </row>
    <row r="49" spans="3:3" x14ac:dyDescent="0.25">
      <c r="C49" s="113"/>
    </row>
    <row r="50" spans="3:3" x14ac:dyDescent="0.25">
      <c r="C50" s="113"/>
    </row>
    <row r="51" spans="3:3" x14ac:dyDescent="0.25">
      <c r="C51" s="113"/>
    </row>
    <row r="52" spans="3:3" x14ac:dyDescent="0.25">
      <c r="C52" s="113"/>
    </row>
    <row r="53" spans="3:3" x14ac:dyDescent="0.25">
      <c r="C53" s="113"/>
    </row>
    <row r="54" spans="3:3" x14ac:dyDescent="0.25">
      <c r="C54" s="113"/>
    </row>
    <row r="55" spans="3:3" x14ac:dyDescent="0.25">
      <c r="C55" s="113"/>
    </row>
    <row r="56" spans="3:3" x14ac:dyDescent="0.25">
      <c r="C56" s="113"/>
    </row>
    <row r="57" spans="3:3" x14ac:dyDescent="0.25">
      <c r="C57" s="113"/>
    </row>
    <row r="58" spans="3:3" x14ac:dyDescent="0.25">
      <c r="C58" s="113"/>
    </row>
    <row r="59" spans="3:3" x14ac:dyDescent="0.25">
      <c r="C59" s="113"/>
    </row>
    <row r="60" spans="3:3" x14ac:dyDescent="0.25">
      <c r="C60" s="113"/>
    </row>
    <row r="61" spans="3:3" x14ac:dyDescent="0.25">
      <c r="C61" s="113"/>
    </row>
    <row r="62" spans="3:3" x14ac:dyDescent="0.25">
      <c r="C62" s="113"/>
    </row>
    <row r="63" spans="3:3" x14ac:dyDescent="0.25">
      <c r="C63" s="113"/>
    </row>
    <row r="64" spans="3:3" x14ac:dyDescent="0.25">
      <c r="C64" s="113"/>
    </row>
    <row r="65" spans="3:3" x14ac:dyDescent="0.25">
      <c r="C65" s="113"/>
    </row>
    <row r="66" spans="3:3" x14ac:dyDescent="0.25">
      <c r="C66" s="113"/>
    </row>
    <row r="67" spans="3:3" x14ac:dyDescent="0.25">
      <c r="C67" s="113"/>
    </row>
    <row r="68" spans="3:3" x14ac:dyDescent="0.25">
      <c r="C68" s="113"/>
    </row>
    <row r="69" spans="3:3" x14ac:dyDescent="0.25">
      <c r="C69" s="113"/>
    </row>
    <row r="70" spans="3:3" x14ac:dyDescent="0.25">
      <c r="C70" s="113"/>
    </row>
    <row r="71" spans="3:3" x14ac:dyDescent="0.25">
      <c r="C71" s="113"/>
    </row>
    <row r="72" spans="3:3" x14ac:dyDescent="0.25">
      <c r="C72" s="113"/>
    </row>
    <row r="73" spans="3:3" x14ac:dyDescent="0.25">
      <c r="C73" s="113"/>
    </row>
    <row r="74" spans="3:3" x14ac:dyDescent="0.25">
      <c r="C74" s="113"/>
    </row>
    <row r="75" spans="3:3" x14ac:dyDescent="0.25">
      <c r="C75" s="113"/>
    </row>
    <row r="76" spans="3:3" x14ac:dyDescent="0.25">
      <c r="C76" s="113"/>
    </row>
    <row r="77" spans="3:3" x14ac:dyDescent="0.25">
      <c r="C77" s="113"/>
    </row>
    <row r="78" spans="3:3" x14ac:dyDescent="0.25">
      <c r="C78" s="113"/>
    </row>
    <row r="79" spans="3:3" x14ac:dyDescent="0.25">
      <c r="C79" s="113"/>
    </row>
    <row r="80" spans="3:3" x14ac:dyDescent="0.25">
      <c r="C80" s="113"/>
    </row>
    <row r="81" spans="3:3" x14ac:dyDescent="0.25">
      <c r="C81" s="113"/>
    </row>
    <row r="82" spans="3:3" x14ac:dyDescent="0.25">
      <c r="C82" s="113"/>
    </row>
    <row r="83" spans="3:3" x14ac:dyDescent="0.25">
      <c r="C83" s="113"/>
    </row>
    <row r="84" spans="3:3" x14ac:dyDescent="0.25">
      <c r="C84" s="113"/>
    </row>
    <row r="85" spans="3:3" x14ac:dyDescent="0.25">
      <c r="C85" s="113"/>
    </row>
    <row r="86" spans="3:3" x14ac:dyDescent="0.25">
      <c r="C86" s="113"/>
    </row>
    <row r="87" spans="3:3" x14ac:dyDescent="0.25">
      <c r="C87" s="113"/>
    </row>
    <row r="88" spans="3:3" x14ac:dyDescent="0.25">
      <c r="C88" s="113"/>
    </row>
    <row r="89" spans="3:3" x14ac:dyDescent="0.25">
      <c r="C89" s="113"/>
    </row>
  </sheetData>
  <sheetProtection algorithmName="SHA-512" hashValue="yBwofjEe/hBOOUA3p8zi2NnCxQX4aBQyNiroB99JoUywcOzGP6Detkx/Ya66yNpHoBVRgO6qpL9SrJDtRwA44Q==" saltValue="fkmLpu95HQ991YvqrMhnE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style="115" bestFit="1" customWidth="1"/>
    <col min="2" max="2" width="128" style="115" bestFit="1" customWidth="1"/>
    <col min="3" max="3" width="54.28515625" style="115" bestFit="1" customWidth="1"/>
    <col min="4" max="4" width="19" style="115" bestFit="1" customWidth="1"/>
    <col min="5" max="6" width="19" style="115" customWidth="1"/>
    <col min="7" max="7" width="23.28515625" style="115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16" t="s">
        <v>184</v>
      </c>
      <c r="B1" s="117" t="s">
        <v>112</v>
      </c>
      <c r="C1" s="117" t="s">
        <v>71</v>
      </c>
      <c r="D1" s="117" t="s">
        <v>185</v>
      </c>
      <c r="E1" s="116" t="s">
        <v>195</v>
      </c>
      <c r="F1" s="116" t="s">
        <v>184</v>
      </c>
      <c r="G1" s="116" t="s">
        <v>186</v>
      </c>
      <c r="H1" s="116" t="s">
        <v>187</v>
      </c>
      <c r="I1" s="118" t="s">
        <v>188</v>
      </c>
      <c r="J1" s="116" t="s">
        <v>189</v>
      </c>
      <c r="K1" s="116" t="s">
        <v>184</v>
      </c>
      <c r="L1" s="116" t="s">
        <v>187</v>
      </c>
      <c r="M1" s="118" t="s">
        <v>190</v>
      </c>
      <c r="N1" s="116" t="s">
        <v>191</v>
      </c>
      <c r="O1" s="119" t="s">
        <v>185</v>
      </c>
    </row>
    <row r="2" spans="1:15" x14ac:dyDescent="0.25">
      <c r="A2" s="114">
        <f>ROWS(A$2:$B2)</f>
        <v>1</v>
      </c>
      <c r="B2" s="393" t="s">
        <v>210</v>
      </c>
      <c r="C2" s="393"/>
      <c r="D2" s="394">
        <v>33630</v>
      </c>
      <c r="E2" s="115" t="str">
        <f>MID(TRIM(B2)&amp;"/"&amp;TRIM(C2),1,255)</f>
        <v>Contrast - Frühförderung für blinde, sehbehinderte und mehrfachbehindert-sehgeschädigte Kinder/</v>
      </c>
      <c r="F2" s="114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s="115" t="str">
        <f>IFERROR(VLOOKUP(H2,A:B,2,0),IF(H1&lt;&gt;"","&lt;Neu&gt;",""))</f>
        <v>Contrast - Frühförderung für blinde, sehbehinderte und mehrfachbehindert-sehgeschädigte Kinder</v>
      </c>
      <c r="J2" s="127">
        <f>Deckblatt_BINT_FF_SF!C6</f>
        <v>0</v>
      </c>
      <c r="K2" t="str">
        <f>IF(AND($J$2=B2,$J$2&lt;&gt;0),A2,"")</f>
        <v/>
      </c>
      <c r="L2" s="11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7" t="str">
        <f>IF(Deckblatt_BINT_FF_SF!C7=0," ",Deckblatt_BINT_FF_SF!C7)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14">
        <f>ROWS(A$2:$B3)</f>
        <v>2</v>
      </c>
      <c r="B3" s="393" t="s">
        <v>211</v>
      </c>
      <c r="C3" s="393"/>
      <c r="D3" s="394">
        <v>33686</v>
      </c>
      <c r="E3" s="115" t="str">
        <f t="shared" ref="E3:E66" si="0">MID(TRIM(B3)&amp;"/"&amp;TRIM(C3),1,255)</f>
        <v>Österreichisches Hilfswerk für Taubblinde und hochgradig Hör- und Sehbehinderte - ÖHTB/</v>
      </c>
      <c r="F3" s="114">
        <f>ROWS($B$2:F3)</f>
        <v>2</v>
      </c>
      <c r="G3" s="115">
        <f t="shared" ref="G3:G62" si="1">IF(B3=B2,"",IF(LEN(B3)&lt;1,"",A3))</f>
        <v>2</v>
      </c>
      <c r="H3" s="115">
        <f>IFERROR(SMALL(G$2:G$100,ROWS(G$2:$G3)),"")</f>
        <v>2</v>
      </c>
      <c r="I3" s="115" t="str">
        <f t="shared" ref="I3:I65" si="2">IFERROR(VLOOKUP(H3,A:B,2,0),IF(H2&lt;&gt;"","&lt;Neu&gt;",""))</f>
        <v>Österreichisches Hilfswerk für Taubblinde und hochgradig Hör- und Sehbehinderte - ÖHTB</v>
      </c>
      <c r="K3" t="str">
        <f t="shared" ref="K3:K66" si="3">IF(AND($J$2=B3,$J$2&lt;&gt;0),A3,"")</f>
        <v/>
      </c>
      <c r="L3" s="11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14">
        <f>ROWS(A$2:$B4)</f>
        <v>3</v>
      </c>
      <c r="B4" s="393" t="s">
        <v>212</v>
      </c>
      <c r="C4" s="393"/>
      <c r="D4" s="394">
        <v>37816</v>
      </c>
      <c r="E4" s="115" t="str">
        <f t="shared" si="0"/>
        <v>Therapieinstitut Keil GmbH/</v>
      </c>
      <c r="F4" s="114">
        <f>ROWS($B$2:F4)</f>
        <v>3</v>
      </c>
      <c r="G4" s="115">
        <f t="shared" si="1"/>
        <v>3</v>
      </c>
      <c r="H4" s="115">
        <f>IFERROR(SMALL(G$2:G$100,ROWS(G$2:$G4)),"")</f>
        <v>3</v>
      </c>
      <c r="I4" s="115" t="str">
        <f t="shared" si="2"/>
        <v>Therapieinstitut Keil GmbH</v>
      </c>
      <c r="K4" t="str">
        <f t="shared" si="3"/>
        <v/>
      </c>
      <c r="L4" s="115" t="str">
        <f>IFERROR(SMALL(K$2:K$100,ROWS($G$2:K4)),"")</f>
        <v/>
      </c>
      <c r="M4" t="str">
        <f t="shared" si="4"/>
        <v/>
      </c>
    </row>
    <row r="5" spans="1:15" x14ac:dyDescent="0.25">
      <c r="A5" s="114">
        <f>ROWS(A$2:$B5)</f>
        <v>4</v>
      </c>
      <c r="B5" s="393" t="s">
        <v>213</v>
      </c>
      <c r="C5" s="393" t="s">
        <v>260</v>
      </c>
      <c r="D5" s="394">
        <v>334300006</v>
      </c>
      <c r="E5" s="115" t="str">
        <f t="shared" si="0"/>
        <v>Wiener Sozialdienste Förderung &amp; Begleitung GmbH/Dresdnerstraße 47 - Mobile Frühförderung</v>
      </c>
      <c r="F5" s="114">
        <f>ROWS($B$2:F5)</f>
        <v>4</v>
      </c>
      <c r="G5" s="115">
        <f t="shared" si="1"/>
        <v>4</v>
      </c>
      <c r="H5" s="115">
        <f>IFERROR(SMALL(G$2:G$100,ROWS(G$2:$G5)),"")</f>
        <v>4</v>
      </c>
      <c r="I5" s="115" t="str">
        <f t="shared" si="2"/>
        <v>Wiener Sozialdienste Förderung &amp; Begleitung GmbH</v>
      </c>
      <c r="K5" t="str">
        <f t="shared" si="3"/>
        <v/>
      </c>
      <c r="L5" s="115" t="str">
        <f>IFERROR(SMALL(K$2:K$100,ROWS($G$2:K5)),"")</f>
        <v/>
      </c>
      <c r="M5" t="str">
        <f t="shared" si="4"/>
        <v/>
      </c>
    </row>
    <row r="6" spans="1:15" x14ac:dyDescent="0.25">
      <c r="A6" s="114">
        <f>ROWS(A$2:$B6)</f>
        <v>5</v>
      </c>
      <c r="E6" s="115" t="str">
        <f t="shared" si="0"/>
        <v>/</v>
      </c>
      <c r="F6" s="114">
        <f>ROWS($B$2:F6)</f>
        <v>5</v>
      </c>
      <c r="G6" s="115" t="str">
        <f t="shared" si="1"/>
        <v/>
      </c>
      <c r="H6" s="115" t="str">
        <f>IFERROR(SMALL(G$2:G$100,ROWS(G$2:$G6)),"")</f>
        <v/>
      </c>
      <c r="I6" s="115" t="str">
        <f t="shared" si="2"/>
        <v>&lt;Neu&gt;</v>
      </c>
      <c r="K6" t="str">
        <f t="shared" si="3"/>
        <v/>
      </c>
      <c r="L6" s="115" t="str">
        <f>IFERROR(SMALL(K$2:K$100,ROWS($G$2:K6)),"")</f>
        <v/>
      </c>
      <c r="M6" t="str">
        <f t="shared" si="4"/>
        <v/>
      </c>
    </row>
    <row r="7" spans="1:15" x14ac:dyDescent="0.25">
      <c r="A7" s="114">
        <f>ROWS(A$2:$B7)</f>
        <v>6</v>
      </c>
      <c r="E7" s="115" t="str">
        <f t="shared" si="0"/>
        <v>/</v>
      </c>
      <c r="F7" s="114">
        <f>ROWS($B$2:F7)</f>
        <v>6</v>
      </c>
      <c r="G7" s="115" t="str">
        <f t="shared" si="1"/>
        <v/>
      </c>
      <c r="H7" s="115" t="str">
        <f>IFERROR(SMALL(G$2:G$100,ROWS(G$2:$G7)),"")</f>
        <v/>
      </c>
      <c r="I7" s="115" t="str">
        <f t="shared" si="2"/>
        <v/>
      </c>
      <c r="K7" t="str">
        <f t="shared" si="3"/>
        <v/>
      </c>
      <c r="L7" s="115" t="str">
        <f>IFERROR(SMALL(K$2:K$100,ROWS($G$2:K7)),"")</f>
        <v/>
      </c>
      <c r="M7" t="str">
        <f t="shared" si="4"/>
        <v/>
      </c>
    </row>
    <row r="8" spans="1:15" x14ac:dyDescent="0.25">
      <c r="A8" s="114">
        <f>ROWS(A$2:$B8)</f>
        <v>7</v>
      </c>
      <c r="E8" s="115" t="str">
        <f t="shared" si="0"/>
        <v>/</v>
      </c>
      <c r="F8" s="114">
        <f>ROWS($B$2:F8)</f>
        <v>7</v>
      </c>
      <c r="G8" s="115" t="str">
        <f t="shared" si="1"/>
        <v/>
      </c>
      <c r="H8" s="115" t="str">
        <f>IFERROR(SMALL(G$2:G$100,ROWS(G$2:$G8)),"")</f>
        <v/>
      </c>
      <c r="I8" s="115" t="str">
        <f t="shared" si="2"/>
        <v/>
      </c>
      <c r="K8" t="str">
        <f t="shared" si="3"/>
        <v/>
      </c>
      <c r="L8" s="115" t="str">
        <f>IFERROR(SMALL(K$2:K$100,ROWS($G$2:K8)),"")</f>
        <v/>
      </c>
      <c r="M8" t="str">
        <f t="shared" si="4"/>
        <v/>
      </c>
    </row>
    <row r="9" spans="1:15" x14ac:dyDescent="0.25">
      <c r="A9" s="114">
        <f>ROWS(A$2:$B9)</f>
        <v>8</v>
      </c>
      <c r="E9" s="115" t="str">
        <f t="shared" si="0"/>
        <v>/</v>
      </c>
      <c r="F9" s="114">
        <f>ROWS($B$2:F9)</f>
        <v>8</v>
      </c>
      <c r="G9" s="115" t="str">
        <f t="shared" si="1"/>
        <v/>
      </c>
      <c r="H9" s="115" t="str">
        <f>IFERROR(SMALL(G$2:G$100,ROWS(G$2:$G9)),"")</f>
        <v/>
      </c>
      <c r="I9" s="115" t="str">
        <f t="shared" si="2"/>
        <v/>
      </c>
      <c r="K9" t="str">
        <f t="shared" si="3"/>
        <v/>
      </c>
      <c r="L9" s="115" t="str">
        <f>IFERROR(SMALL(K$2:K$100,ROWS($G$2:K9)),"")</f>
        <v/>
      </c>
      <c r="M9" t="str">
        <f t="shared" si="4"/>
        <v/>
      </c>
    </row>
    <row r="10" spans="1:15" x14ac:dyDescent="0.25">
      <c r="A10" s="114">
        <f>ROWS(A$2:$B10)</f>
        <v>9</v>
      </c>
      <c r="E10" s="115" t="str">
        <f t="shared" si="0"/>
        <v>/</v>
      </c>
      <c r="F10" s="114">
        <f>ROWS($B$2:F10)</f>
        <v>9</v>
      </c>
      <c r="G10" s="115" t="str">
        <f t="shared" si="1"/>
        <v/>
      </c>
      <c r="H10" s="115" t="str">
        <f>IFERROR(SMALL(G$2:G$100,ROWS(G$2:$G10)),"")</f>
        <v/>
      </c>
      <c r="I10" s="115" t="str">
        <f t="shared" si="2"/>
        <v/>
      </c>
      <c r="K10" t="str">
        <f t="shared" si="3"/>
        <v/>
      </c>
      <c r="L10" s="115" t="str">
        <f>IFERROR(SMALL(K$2:K$100,ROWS($G$2:K10)),"")</f>
        <v/>
      </c>
      <c r="M10" t="str">
        <f t="shared" si="4"/>
        <v/>
      </c>
    </row>
    <row r="11" spans="1:15" x14ac:dyDescent="0.25">
      <c r="A11" s="114">
        <f>ROWS(A$2:$B11)</f>
        <v>10</v>
      </c>
      <c r="E11" s="115" t="str">
        <f t="shared" si="0"/>
        <v>/</v>
      </c>
      <c r="F11" s="114">
        <f>ROWS($B$2:F11)</f>
        <v>10</v>
      </c>
      <c r="G11" s="115" t="str">
        <f t="shared" si="1"/>
        <v/>
      </c>
      <c r="H11" s="115" t="str">
        <f>IFERROR(SMALL(G$2:G$100,ROWS(G$2:$G11)),"")</f>
        <v/>
      </c>
      <c r="I11" s="115" t="str">
        <f t="shared" si="2"/>
        <v/>
      </c>
      <c r="K11" t="str">
        <f t="shared" si="3"/>
        <v/>
      </c>
      <c r="L11" s="115" t="str">
        <f>IFERROR(SMALL(K$2:K$100,ROWS($G$2:K11)),"")</f>
        <v/>
      </c>
      <c r="M11" t="str">
        <f t="shared" si="4"/>
        <v/>
      </c>
    </row>
    <row r="12" spans="1:15" x14ac:dyDescent="0.25">
      <c r="A12" s="114">
        <f>ROWS(A$2:$B12)</f>
        <v>11</v>
      </c>
      <c r="E12" s="115" t="str">
        <f t="shared" si="0"/>
        <v>/</v>
      </c>
      <c r="F12" s="114">
        <f>ROWS($B$2:F12)</f>
        <v>11</v>
      </c>
      <c r="G12" s="115" t="str">
        <f t="shared" si="1"/>
        <v/>
      </c>
      <c r="H12" s="115" t="str">
        <f>IFERROR(SMALL(G$2:G$100,ROWS(G$2:$G12)),"")</f>
        <v/>
      </c>
      <c r="I12" s="115" t="str">
        <f t="shared" si="2"/>
        <v/>
      </c>
      <c r="K12" t="str">
        <f t="shared" si="3"/>
        <v/>
      </c>
      <c r="L12" s="115" t="str">
        <f>IFERROR(SMALL(K$2:K$100,ROWS($G$2:K12)),"")</f>
        <v/>
      </c>
      <c r="M12" t="str">
        <f t="shared" si="4"/>
        <v/>
      </c>
    </row>
    <row r="13" spans="1:15" x14ac:dyDescent="0.25">
      <c r="A13" s="114">
        <f>ROWS(A$2:$B13)</f>
        <v>12</v>
      </c>
      <c r="E13" s="115" t="str">
        <f t="shared" si="0"/>
        <v>/</v>
      </c>
      <c r="F13" s="114">
        <f>ROWS($B$2:F13)</f>
        <v>12</v>
      </c>
      <c r="G13" s="115" t="str">
        <f t="shared" si="1"/>
        <v/>
      </c>
      <c r="H13" s="115" t="str">
        <f>IFERROR(SMALL(G$2:G$100,ROWS(G$2:$G13)),"")</f>
        <v/>
      </c>
      <c r="I13" s="115" t="str">
        <f t="shared" si="2"/>
        <v/>
      </c>
      <c r="K13" t="str">
        <f t="shared" si="3"/>
        <v/>
      </c>
      <c r="L13" s="115" t="str">
        <f>IFERROR(SMALL(K$2:K$100,ROWS($G$2:K13)),"")</f>
        <v/>
      </c>
      <c r="M13" t="str">
        <f t="shared" si="4"/>
        <v/>
      </c>
    </row>
    <row r="14" spans="1:15" x14ac:dyDescent="0.25">
      <c r="A14" s="114">
        <f>ROWS(A$2:$B14)</f>
        <v>13</v>
      </c>
      <c r="E14" s="115" t="str">
        <f t="shared" si="0"/>
        <v>/</v>
      </c>
      <c r="F14" s="114">
        <f>ROWS($B$2:F14)</f>
        <v>13</v>
      </c>
      <c r="G14" s="115" t="str">
        <f t="shared" si="1"/>
        <v/>
      </c>
      <c r="H14" s="115" t="str">
        <f>IFERROR(SMALL(G$2:G$100,ROWS(G$2:$G14)),"")</f>
        <v/>
      </c>
      <c r="I14" s="115" t="str">
        <f t="shared" si="2"/>
        <v/>
      </c>
      <c r="K14" t="str">
        <f t="shared" si="3"/>
        <v/>
      </c>
      <c r="L14" s="115" t="str">
        <f>IFERROR(SMALL(K$2:K$100,ROWS($G$2:K14)),"")</f>
        <v/>
      </c>
      <c r="M14" t="str">
        <f t="shared" si="4"/>
        <v/>
      </c>
    </row>
    <row r="15" spans="1:15" x14ac:dyDescent="0.25">
      <c r="A15" s="114">
        <f>ROWS(A$2:$B15)</f>
        <v>14</v>
      </c>
      <c r="E15" s="115" t="str">
        <f t="shared" si="0"/>
        <v>/</v>
      </c>
      <c r="F15" s="114">
        <f>ROWS($B$2:F15)</f>
        <v>14</v>
      </c>
      <c r="G15" s="115" t="str">
        <f t="shared" si="1"/>
        <v/>
      </c>
      <c r="H15" s="115" t="str">
        <f>IFERROR(SMALL(G$2:G$100,ROWS(G$2:$G15)),"")</f>
        <v/>
      </c>
      <c r="I15" s="115" t="str">
        <f t="shared" si="2"/>
        <v/>
      </c>
      <c r="K15" t="str">
        <f t="shared" si="3"/>
        <v/>
      </c>
      <c r="L15" s="115" t="str">
        <f>IFERROR(SMALL(K$2:K$100,ROWS($G$2:K15)),"")</f>
        <v/>
      </c>
      <c r="M15" t="str">
        <f t="shared" si="4"/>
        <v/>
      </c>
    </row>
    <row r="16" spans="1:15" x14ac:dyDescent="0.25">
      <c r="A16" s="114">
        <f>ROWS(A$2:$B16)</f>
        <v>15</v>
      </c>
      <c r="E16" s="115" t="str">
        <f t="shared" si="0"/>
        <v>/</v>
      </c>
      <c r="F16" s="114">
        <f>ROWS($B$2:F16)</f>
        <v>15</v>
      </c>
      <c r="G16" s="115" t="str">
        <f t="shared" si="1"/>
        <v/>
      </c>
      <c r="H16" s="115" t="str">
        <f>IFERROR(SMALL(G$2:G$100,ROWS(G$2:$G16)),"")</f>
        <v/>
      </c>
      <c r="I16" s="115" t="str">
        <f t="shared" si="2"/>
        <v/>
      </c>
      <c r="K16" t="str">
        <f t="shared" si="3"/>
        <v/>
      </c>
      <c r="L16" s="115" t="str">
        <f>IFERROR(SMALL(K$2:K$100,ROWS($G$2:K16)),"")</f>
        <v/>
      </c>
      <c r="M16" t="str">
        <f t="shared" si="4"/>
        <v/>
      </c>
    </row>
    <row r="17" spans="1:13" x14ac:dyDescent="0.25">
      <c r="A17" s="114">
        <f>ROWS(A$2:$B17)</f>
        <v>16</v>
      </c>
      <c r="E17" s="115" t="str">
        <f t="shared" si="0"/>
        <v>/</v>
      </c>
      <c r="F17" s="114">
        <f>ROWS($B$2:F17)</f>
        <v>16</v>
      </c>
      <c r="G17" s="115" t="str">
        <f t="shared" si="1"/>
        <v/>
      </c>
      <c r="H17" s="115" t="str">
        <f>IFERROR(SMALL(G$2:G$100,ROWS(G$2:$G17)),"")</f>
        <v/>
      </c>
      <c r="I17" s="115" t="str">
        <f t="shared" si="2"/>
        <v/>
      </c>
      <c r="K17" t="str">
        <f t="shared" si="3"/>
        <v/>
      </c>
      <c r="L17" s="115" t="str">
        <f>IFERROR(SMALL(K$2:K$100,ROWS($G$2:K17)),"")</f>
        <v/>
      </c>
      <c r="M17" t="str">
        <f t="shared" si="4"/>
        <v/>
      </c>
    </row>
    <row r="18" spans="1:13" x14ac:dyDescent="0.25">
      <c r="A18" s="114">
        <f>ROWS(A$2:$B18)</f>
        <v>17</v>
      </c>
      <c r="E18" s="115" t="str">
        <f t="shared" si="0"/>
        <v>/</v>
      </c>
      <c r="F18" s="114">
        <f>ROWS($B$2:F18)</f>
        <v>17</v>
      </c>
      <c r="G18" s="115" t="str">
        <f t="shared" si="1"/>
        <v/>
      </c>
      <c r="H18" s="115" t="str">
        <f>IFERROR(SMALL(G$2:G$100,ROWS(G$2:$G18)),"")</f>
        <v/>
      </c>
      <c r="I18" s="115" t="str">
        <f t="shared" si="2"/>
        <v/>
      </c>
      <c r="K18" t="str">
        <f t="shared" si="3"/>
        <v/>
      </c>
      <c r="L18" s="115" t="str">
        <f>IFERROR(SMALL(K$2:K$100,ROWS($G$2:K18)),"")</f>
        <v/>
      </c>
      <c r="M18" t="str">
        <f t="shared" si="4"/>
        <v/>
      </c>
    </row>
    <row r="19" spans="1:13" x14ac:dyDescent="0.25">
      <c r="A19" s="114">
        <f>ROWS(A$2:$B19)</f>
        <v>18</v>
      </c>
      <c r="E19" s="115" t="str">
        <f t="shared" si="0"/>
        <v>/</v>
      </c>
      <c r="F19" s="114">
        <f>ROWS($B$2:F19)</f>
        <v>18</v>
      </c>
      <c r="G19" s="115" t="str">
        <f t="shared" si="1"/>
        <v/>
      </c>
      <c r="H19" s="115" t="str">
        <f>IFERROR(SMALL(G$2:G$100,ROWS(G$2:$G19)),"")</f>
        <v/>
      </c>
      <c r="I19" s="115" t="str">
        <f t="shared" si="2"/>
        <v/>
      </c>
      <c r="K19" t="str">
        <f t="shared" si="3"/>
        <v/>
      </c>
      <c r="L19" s="115" t="str">
        <f>IFERROR(SMALL(K$2:K$100,ROWS($G$2:K19)),"")</f>
        <v/>
      </c>
      <c r="M19" t="str">
        <f t="shared" si="4"/>
        <v/>
      </c>
    </row>
    <row r="20" spans="1:13" x14ac:dyDescent="0.25">
      <c r="A20" s="114">
        <f>ROWS(A$2:$B20)</f>
        <v>19</v>
      </c>
      <c r="E20" s="115" t="str">
        <f t="shared" si="0"/>
        <v>/</v>
      </c>
      <c r="F20" s="114">
        <f>ROWS($B$2:F20)</f>
        <v>19</v>
      </c>
      <c r="G20" s="115" t="str">
        <f t="shared" si="1"/>
        <v/>
      </c>
      <c r="H20" s="115" t="str">
        <f>IFERROR(SMALL(G$2:G$100,ROWS(G$2:$G20)),"")</f>
        <v/>
      </c>
      <c r="I20" s="115" t="str">
        <f t="shared" si="2"/>
        <v/>
      </c>
      <c r="K20" t="str">
        <f t="shared" si="3"/>
        <v/>
      </c>
      <c r="L20" s="115" t="str">
        <f>IFERROR(SMALL(K$2:K$100,ROWS($G$2:K20)),"")</f>
        <v/>
      </c>
      <c r="M20" t="str">
        <f t="shared" si="4"/>
        <v/>
      </c>
    </row>
    <row r="21" spans="1:13" x14ac:dyDescent="0.25">
      <c r="A21" s="114">
        <f>ROWS(A$2:$B21)</f>
        <v>20</v>
      </c>
      <c r="E21" s="115" t="str">
        <f t="shared" si="0"/>
        <v>/</v>
      </c>
      <c r="F21" s="114">
        <f>ROWS($B$2:F21)</f>
        <v>20</v>
      </c>
      <c r="G21" s="115" t="str">
        <f t="shared" si="1"/>
        <v/>
      </c>
      <c r="H21" s="115" t="str">
        <f>IFERROR(SMALL(G$2:G$100,ROWS(G$2:$G21)),"")</f>
        <v/>
      </c>
      <c r="I21" s="115" t="str">
        <f t="shared" si="2"/>
        <v/>
      </c>
      <c r="K21" t="str">
        <f t="shared" si="3"/>
        <v/>
      </c>
      <c r="L21" s="115" t="str">
        <f>IFERROR(SMALL(K$2:K$100,ROWS($G$2:K21)),"")</f>
        <v/>
      </c>
      <c r="M21" t="str">
        <f t="shared" si="4"/>
        <v/>
      </c>
    </row>
    <row r="22" spans="1:13" x14ac:dyDescent="0.25">
      <c r="A22" s="114">
        <f>ROWS(A$2:$B22)</f>
        <v>21</v>
      </c>
      <c r="E22" s="115" t="str">
        <f t="shared" si="0"/>
        <v>/</v>
      </c>
      <c r="F22" s="114">
        <f>ROWS($B$2:F22)</f>
        <v>21</v>
      </c>
      <c r="G22" s="115" t="str">
        <f t="shared" si="1"/>
        <v/>
      </c>
      <c r="H22" s="115" t="str">
        <f>IFERROR(SMALL(G$2:G$100,ROWS(G$2:$G22)),"")</f>
        <v/>
      </c>
      <c r="I22" s="115" t="str">
        <f t="shared" si="2"/>
        <v/>
      </c>
      <c r="K22" t="str">
        <f t="shared" si="3"/>
        <v/>
      </c>
      <c r="L22" s="115" t="str">
        <f>IFERROR(SMALL(K$2:K$100,ROWS($G$2:K22)),"")</f>
        <v/>
      </c>
      <c r="M22" t="str">
        <f t="shared" si="4"/>
        <v/>
      </c>
    </row>
    <row r="23" spans="1:13" x14ac:dyDescent="0.25">
      <c r="A23" s="114">
        <f>ROWS(A$2:$B23)</f>
        <v>22</v>
      </c>
      <c r="E23" s="115" t="str">
        <f t="shared" si="0"/>
        <v>/</v>
      </c>
      <c r="F23" s="114">
        <f>ROWS($B$2:F23)</f>
        <v>22</v>
      </c>
      <c r="G23" s="115" t="str">
        <f t="shared" si="1"/>
        <v/>
      </c>
      <c r="H23" s="115" t="str">
        <f>IFERROR(SMALL(G$2:G$100,ROWS(G$2:$G23)),"")</f>
        <v/>
      </c>
      <c r="I23" s="115" t="str">
        <f t="shared" si="2"/>
        <v/>
      </c>
      <c r="K23" t="str">
        <f t="shared" si="3"/>
        <v/>
      </c>
      <c r="L23" s="115" t="str">
        <f>IFERROR(SMALL(K$2:K$100,ROWS($G$2:K23)),"")</f>
        <v/>
      </c>
      <c r="M23" t="str">
        <f t="shared" si="4"/>
        <v/>
      </c>
    </row>
    <row r="24" spans="1:13" x14ac:dyDescent="0.25">
      <c r="A24" s="114">
        <f>ROWS(A$2:$B24)</f>
        <v>23</v>
      </c>
      <c r="E24" s="115" t="str">
        <f t="shared" si="0"/>
        <v>/</v>
      </c>
      <c r="F24" s="114">
        <f>ROWS($B$2:F24)</f>
        <v>23</v>
      </c>
      <c r="G24" s="115" t="str">
        <f t="shared" si="1"/>
        <v/>
      </c>
      <c r="H24" s="115" t="str">
        <f>IFERROR(SMALL(G$2:G$100,ROWS(G$2:$G24)),"")</f>
        <v/>
      </c>
      <c r="I24" s="115" t="str">
        <f t="shared" si="2"/>
        <v/>
      </c>
      <c r="K24" t="str">
        <f t="shared" si="3"/>
        <v/>
      </c>
      <c r="L24" s="115" t="str">
        <f>IFERROR(SMALL(K$2:K$100,ROWS($G$2:K24)),"")</f>
        <v/>
      </c>
      <c r="M24" t="str">
        <f t="shared" si="4"/>
        <v/>
      </c>
    </row>
    <row r="25" spans="1:13" x14ac:dyDescent="0.25">
      <c r="A25" s="114">
        <f>ROWS(A$2:$B25)</f>
        <v>24</v>
      </c>
      <c r="E25" s="115" t="str">
        <f t="shared" si="0"/>
        <v>/</v>
      </c>
      <c r="F25" s="114">
        <f>ROWS($B$2:F25)</f>
        <v>24</v>
      </c>
      <c r="G25" s="115" t="str">
        <f t="shared" si="1"/>
        <v/>
      </c>
      <c r="H25" s="115" t="str">
        <f>IFERROR(SMALL(G$2:G$100,ROWS(G$2:$G25)),"")</f>
        <v/>
      </c>
      <c r="I25" s="115" t="str">
        <f t="shared" si="2"/>
        <v/>
      </c>
      <c r="K25" t="str">
        <f t="shared" si="3"/>
        <v/>
      </c>
      <c r="L25" s="115" t="str">
        <f>IFERROR(SMALL(K$2:K$100,ROWS($G$2:K25)),"")</f>
        <v/>
      </c>
      <c r="M25" t="str">
        <f t="shared" si="4"/>
        <v/>
      </c>
    </row>
    <row r="26" spans="1:13" x14ac:dyDescent="0.25">
      <c r="A26" s="114">
        <f>ROWS(A$2:$B26)</f>
        <v>25</v>
      </c>
      <c r="E26" s="115" t="str">
        <f t="shared" si="0"/>
        <v>/</v>
      </c>
      <c r="F26" s="114">
        <f>ROWS($B$2:F26)</f>
        <v>25</v>
      </c>
      <c r="G26" s="115" t="str">
        <f t="shared" si="1"/>
        <v/>
      </c>
      <c r="H26" s="115" t="str">
        <f>IFERROR(SMALL(G$2:G$100,ROWS(G$2:$G26)),"")</f>
        <v/>
      </c>
      <c r="I26" s="115" t="str">
        <f t="shared" si="2"/>
        <v/>
      </c>
      <c r="K26" t="str">
        <f t="shared" si="3"/>
        <v/>
      </c>
      <c r="L26" s="115" t="str">
        <f>IFERROR(SMALL(K$2:K$100,ROWS($G$2:K26)),"")</f>
        <v/>
      </c>
      <c r="M26" t="str">
        <f t="shared" si="4"/>
        <v/>
      </c>
    </row>
    <row r="27" spans="1:13" x14ac:dyDescent="0.25">
      <c r="A27" s="114">
        <f>ROWS(A$2:$B27)</f>
        <v>26</v>
      </c>
      <c r="E27" s="115" t="str">
        <f t="shared" si="0"/>
        <v>/</v>
      </c>
      <c r="F27" s="114">
        <f>ROWS($B$2:F27)</f>
        <v>26</v>
      </c>
      <c r="G27" s="115" t="str">
        <f t="shared" si="1"/>
        <v/>
      </c>
      <c r="H27" s="115" t="str">
        <f>IFERROR(SMALL(G$2:G$100,ROWS(G$2:$G27)),"")</f>
        <v/>
      </c>
      <c r="I27" s="115" t="str">
        <f t="shared" si="2"/>
        <v/>
      </c>
      <c r="K27" t="str">
        <f t="shared" si="3"/>
        <v/>
      </c>
      <c r="L27" s="115" t="str">
        <f>IFERROR(SMALL(K$2:K$100,ROWS($G$2:K27)),"")</f>
        <v/>
      </c>
      <c r="M27" t="str">
        <f t="shared" si="4"/>
        <v/>
      </c>
    </row>
    <row r="28" spans="1:13" x14ac:dyDescent="0.25">
      <c r="A28" s="114">
        <f>ROWS(A$2:$B28)</f>
        <v>27</v>
      </c>
      <c r="E28" s="115" t="str">
        <f t="shared" si="0"/>
        <v>/</v>
      </c>
      <c r="F28" s="114">
        <f>ROWS($B$2:F28)</f>
        <v>27</v>
      </c>
      <c r="G28" s="115" t="str">
        <f t="shared" si="1"/>
        <v/>
      </c>
      <c r="H28" s="115" t="str">
        <f>IFERROR(SMALL(G$2:G$100,ROWS(G$2:$G28)),"")</f>
        <v/>
      </c>
      <c r="I28" s="115" t="str">
        <f t="shared" si="2"/>
        <v/>
      </c>
      <c r="K28" t="str">
        <f t="shared" si="3"/>
        <v/>
      </c>
      <c r="L28" s="115" t="str">
        <f>IFERROR(SMALL(K$2:K$100,ROWS($G$2:K28)),"")</f>
        <v/>
      </c>
      <c r="M28" t="str">
        <f t="shared" si="4"/>
        <v/>
      </c>
    </row>
    <row r="29" spans="1:13" x14ac:dyDescent="0.25">
      <c r="A29" s="114">
        <f>ROWS(A$2:$B29)</f>
        <v>28</v>
      </c>
      <c r="E29" s="115" t="str">
        <f t="shared" si="0"/>
        <v>/</v>
      </c>
      <c r="F29" s="114">
        <f>ROWS($B$2:F29)</f>
        <v>28</v>
      </c>
      <c r="G29" s="115" t="str">
        <f t="shared" si="1"/>
        <v/>
      </c>
      <c r="H29" s="115" t="str">
        <f>IFERROR(SMALL(G$2:G$100,ROWS(G$2:$G29)),"")</f>
        <v/>
      </c>
      <c r="I29" s="115" t="str">
        <f t="shared" si="2"/>
        <v/>
      </c>
      <c r="K29" t="str">
        <f t="shared" si="3"/>
        <v/>
      </c>
      <c r="L29" s="115" t="str">
        <f>IFERROR(SMALL(K$2:K$100,ROWS($G$2:K29)),"")</f>
        <v/>
      </c>
      <c r="M29" t="str">
        <f t="shared" si="4"/>
        <v/>
      </c>
    </row>
    <row r="30" spans="1:13" x14ac:dyDescent="0.25">
      <c r="A30" s="114">
        <f>ROWS(A$2:$B30)</f>
        <v>29</v>
      </c>
      <c r="E30" s="115" t="str">
        <f t="shared" si="0"/>
        <v>/</v>
      </c>
      <c r="F30" s="114">
        <f>ROWS($B$2:F30)</f>
        <v>29</v>
      </c>
      <c r="G30" s="115" t="str">
        <f t="shared" si="1"/>
        <v/>
      </c>
      <c r="H30" s="115" t="str">
        <f>IFERROR(SMALL(G$2:G$100,ROWS(G$2:$G30)),"")</f>
        <v/>
      </c>
      <c r="I30" s="115" t="str">
        <f t="shared" si="2"/>
        <v/>
      </c>
      <c r="K30" t="str">
        <f t="shared" si="3"/>
        <v/>
      </c>
      <c r="L30" s="115" t="str">
        <f>IFERROR(SMALL(K$2:K$100,ROWS($G$2:K30)),"")</f>
        <v/>
      </c>
      <c r="M30" t="str">
        <f t="shared" si="4"/>
        <v/>
      </c>
    </row>
    <row r="31" spans="1:13" x14ac:dyDescent="0.25">
      <c r="A31" s="114">
        <f>ROWS(A$2:$B31)</f>
        <v>30</v>
      </c>
      <c r="E31" s="115" t="str">
        <f t="shared" si="0"/>
        <v>/</v>
      </c>
      <c r="F31" s="114">
        <f>ROWS($B$2:F31)</f>
        <v>30</v>
      </c>
      <c r="G31" s="115" t="str">
        <f t="shared" si="1"/>
        <v/>
      </c>
      <c r="H31" s="115" t="str">
        <f>IFERROR(SMALL(G$2:G$100,ROWS(G$2:$G31)),"")</f>
        <v/>
      </c>
      <c r="I31" s="115" t="str">
        <f t="shared" si="2"/>
        <v/>
      </c>
      <c r="K31" t="str">
        <f t="shared" si="3"/>
        <v/>
      </c>
      <c r="L31" s="115" t="str">
        <f>IFERROR(SMALL(K$2:K$100,ROWS($G$2:K31)),"")</f>
        <v/>
      </c>
      <c r="M31" t="str">
        <f t="shared" si="4"/>
        <v/>
      </c>
    </row>
    <row r="32" spans="1:13" x14ac:dyDescent="0.25">
      <c r="A32" s="114">
        <f>ROWS(A$2:$B32)</f>
        <v>31</v>
      </c>
      <c r="E32" s="115" t="str">
        <f t="shared" si="0"/>
        <v>/</v>
      </c>
      <c r="F32" s="114">
        <f>ROWS($B$2:F32)</f>
        <v>31</v>
      </c>
      <c r="G32" s="115" t="str">
        <f t="shared" si="1"/>
        <v/>
      </c>
      <c r="H32" s="115" t="str">
        <f>IFERROR(SMALL(G$2:G$100,ROWS(G$2:$G32)),"")</f>
        <v/>
      </c>
      <c r="I32" s="115" t="str">
        <f t="shared" si="2"/>
        <v/>
      </c>
      <c r="K32" t="str">
        <f t="shared" si="3"/>
        <v/>
      </c>
      <c r="L32" s="115" t="str">
        <f>IFERROR(SMALL(K$2:K$100,ROWS($G$2:K32)),"")</f>
        <v/>
      </c>
      <c r="M32" t="str">
        <f t="shared" si="4"/>
        <v/>
      </c>
    </row>
    <row r="33" spans="1:13" x14ac:dyDescent="0.25">
      <c r="A33" s="114">
        <f>ROWS(A$2:$B33)</f>
        <v>32</v>
      </c>
      <c r="E33" s="115" t="str">
        <f t="shared" si="0"/>
        <v>/</v>
      </c>
      <c r="F33" s="114">
        <f>ROWS($B$2:F33)</f>
        <v>32</v>
      </c>
      <c r="G33" s="115" t="str">
        <f t="shared" si="1"/>
        <v/>
      </c>
      <c r="H33" s="115" t="str">
        <f>IFERROR(SMALL(G$2:G$100,ROWS(G$2:$G33)),"")</f>
        <v/>
      </c>
      <c r="I33" s="115" t="str">
        <f t="shared" si="2"/>
        <v/>
      </c>
      <c r="K33" t="str">
        <f t="shared" si="3"/>
        <v/>
      </c>
      <c r="L33" s="115" t="str">
        <f>IFERROR(SMALL(K$2:K$100,ROWS($G$2:K33)),"")</f>
        <v/>
      </c>
      <c r="M33" t="str">
        <f t="shared" si="4"/>
        <v/>
      </c>
    </row>
    <row r="34" spans="1:13" x14ac:dyDescent="0.25">
      <c r="A34" s="114">
        <f>ROWS(A$2:$B34)</f>
        <v>33</v>
      </c>
      <c r="E34" s="115" t="str">
        <f t="shared" si="0"/>
        <v>/</v>
      </c>
      <c r="F34" s="114">
        <f>ROWS($B$2:F34)</f>
        <v>33</v>
      </c>
      <c r="G34" s="115" t="str">
        <f t="shared" si="1"/>
        <v/>
      </c>
      <c r="H34" s="115" t="str">
        <f>IFERROR(SMALL(G$2:G$100,ROWS(G$2:$G34)),"")</f>
        <v/>
      </c>
      <c r="I34" s="115" t="str">
        <f t="shared" si="2"/>
        <v/>
      </c>
      <c r="K34" t="str">
        <f t="shared" si="3"/>
        <v/>
      </c>
      <c r="L34" s="115" t="str">
        <f>IFERROR(SMALL(K$2:K$100,ROWS($G$2:K34)),"")</f>
        <v/>
      </c>
      <c r="M34" t="str">
        <f t="shared" si="4"/>
        <v/>
      </c>
    </row>
    <row r="35" spans="1:13" x14ac:dyDescent="0.25">
      <c r="A35" s="114">
        <f>ROWS(A$2:$B35)</f>
        <v>34</v>
      </c>
      <c r="E35" s="115" t="str">
        <f t="shared" si="0"/>
        <v>/</v>
      </c>
      <c r="F35" s="114">
        <f>ROWS($B$2:F35)</f>
        <v>34</v>
      </c>
      <c r="G35" s="115" t="str">
        <f t="shared" si="1"/>
        <v/>
      </c>
      <c r="H35" s="115" t="str">
        <f>IFERROR(SMALL(G$2:G$100,ROWS(G$2:$G35)),"")</f>
        <v/>
      </c>
      <c r="I35" s="115" t="str">
        <f t="shared" si="2"/>
        <v/>
      </c>
      <c r="K35" t="str">
        <f t="shared" si="3"/>
        <v/>
      </c>
      <c r="L35" s="115" t="str">
        <f>IFERROR(SMALL(K$2:K$100,ROWS($G$2:K35)),"")</f>
        <v/>
      </c>
      <c r="M35" t="str">
        <f t="shared" si="4"/>
        <v/>
      </c>
    </row>
    <row r="36" spans="1:13" x14ac:dyDescent="0.25">
      <c r="A36" s="114">
        <f>ROWS(A$2:$B36)</f>
        <v>35</v>
      </c>
      <c r="E36" s="115" t="str">
        <f t="shared" si="0"/>
        <v>/</v>
      </c>
      <c r="F36" s="114">
        <f>ROWS($B$2:F36)</f>
        <v>35</v>
      </c>
      <c r="G36" s="115" t="str">
        <f t="shared" si="1"/>
        <v/>
      </c>
      <c r="H36" s="115" t="str">
        <f>IFERROR(SMALL(G$2:G$100,ROWS(G$2:$G36)),"")</f>
        <v/>
      </c>
      <c r="I36" s="115" t="str">
        <f t="shared" si="2"/>
        <v/>
      </c>
      <c r="K36" t="str">
        <f t="shared" si="3"/>
        <v/>
      </c>
      <c r="L36" s="115" t="str">
        <f>IFERROR(SMALL(K$2:K$100,ROWS($G$2:K36)),"")</f>
        <v/>
      </c>
      <c r="M36" t="str">
        <f t="shared" si="4"/>
        <v/>
      </c>
    </row>
    <row r="37" spans="1:13" x14ac:dyDescent="0.25">
      <c r="A37" s="114">
        <f>ROWS(A$2:$B37)</f>
        <v>36</v>
      </c>
      <c r="E37" s="115" t="str">
        <f t="shared" si="0"/>
        <v>/</v>
      </c>
      <c r="F37" s="114">
        <f>ROWS($B$2:F37)</f>
        <v>36</v>
      </c>
      <c r="G37" s="115" t="str">
        <f t="shared" si="1"/>
        <v/>
      </c>
      <c r="H37" s="115" t="str">
        <f>IFERROR(SMALL(G$2:G$100,ROWS(G$2:$G37)),"")</f>
        <v/>
      </c>
      <c r="I37" s="115" t="str">
        <f t="shared" si="2"/>
        <v/>
      </c>
      <c r="K37" t="str">
        <f t="shared" si="3"/>
        <v/>
      </c>
      <c r="L37" s="115" t="str">
        <f>IFERROR(SMALL(K$2:K$100,ROWS($G$2:K37)),"")</f>
        <v/>
      </c>
      <c r="M37" t="str">
        <f t="shared" si="4"/>
        <v/>
      </c>
    </row>
    <row r="38" spans="1:13" x14ac:dyDescent="0.25">
      <c r="A38" s="114">
        <f>ROWS(A$2:$B38)</f>
        <v>37</v>
      </c>
      <c r="E38" s="115" t="str">
        <f t="shared" si="0"/>
        <v>/</v>
      </c>
      <c r="F38" s="114">
        <f>ROWS($B$2:F38)</f>
        <v>37</v>
      </c>
      <c r="G38" s="115" t="str">
        <f t="shared" si="1"/>
        <v/>
      </c>
      <c r="H38" s="115" t="str">
        <f>IFERROR(SMALL(G$2:G$100,ROWS(G$2:$G38)),"")</f>
        <v/>
      </c>
      <c r="I38" s="115" t="str">
        <f t="shared" si="2"/>
        <v/>
      </c>
      <c r="K38" t="str">
        <f t="shared" si="3"/>
        <v/>
      </c>
      <c r="L38" s="115" t="str">
        <f>IFERROR(SMALL(K$2:K$100,ROWS($G$2:K38)),"")</f>
        <v/>
      </c>
      <c r="M38" t="str">
        <f t="shared" si="4"/>
        <v/>
      </c>
    </row>
    <row r="39" spans="1:13" x14ac:dyDescent="0.25">
      <c r="A39" s="114">
        <f>ROWS(A$2:$B39)</f>
        <v>38</v>
      </c>
      <c r="E39" s="115" t="str">
        <f t="shared" si="0"/>
        <v>/</v>
      </c>
      <c r="F39" s="114">
        <f>ROWS($B$2:F39)</f>
        <v>38</v>
      </c>
      <c r="G39" s="115" t="str">
        <f t="shared" si="1"/>
        <v/>
      </c>
      <c r="H39" s="115" t="str">
        <f>IFERROR(SMALL(G$2:G$100,ROWS(G$2:$G39)),"")</f>
        <v/>
      </c>
      <c r="I39" s="115" t="str">
        <f t="shared" si="2"/>
        <v/>
      </c>
      <c r="K39" t="str">
        <f t="shared" si="3"/>
        <v/>
      </c>
      <c r="L39" s="115" t="str">
        <f>IFERROR(SMALL(K$2:K$100,ROWS($G$2:K39)),"")</f>
        <v/>
      </c>
      <c r="M39" t="str">
        <f t="shared" si="4"/>
        <v/>
      </c>
    </row>
    <row r="40" spans="1:13" x14ac:dyDescent="0.25">
      <c r="A40" s="114">
        <f>ROWS(A$2:$B40)</f>
        <v>39</v>
      </c>
      <c r="E40" s="115" t="str">
        <f t="shared" si="0"/>
        <v>/</v>
      </c>
      <c r="F40" s="114">
        <f>ROWS($B$2:F40)</f>
        <v>39</v>
      </c>
      <c r="G40" s="115" t="str">
        <f t="shared" si="1"/>
        <v/>
      </c>
      <c r="H40" s="115" t="str">
        <f>IFERROR(SMALL(G$2:G$100,ROWS(G$2:$G40)),"")</f>
        <v/>
      </c>
      <c r="I40" s="115" t="str">
        <f t="shared" si="2"/>
        <v/>
      </c>
      <c r="K40" t="str">
        <f t="shared" si="3"/>
        <v/>
      </c>
      <c r="L40" s="115" t="str">
        <f>IFERROR(SMALL(K$2:K$100,ROWS($G$2:K40)),"")</f>
        <v/>
      </c>
      <c r="M40" t="str">
        <f t="shared" si="4"/>
        <v/>
      </c>
    </row>
    <row r="41" spans="1:13" x14ac:dyDescent="0.25">
      <c r="A41" s="114">
        <f>ROWS(A$2:$B41)</f>
        <v>40</v>
      </c>
      <c r="E41" s="115" t="str">
        <f t="shared" si="0"/>
        <v>/</v>
      </c>
      <c r="F41" s="114">
        <f>ROWS($B$2:F41)</f>
        <v>40</v>
      </c>
      <c r="G41" s="115" t="str">
        <f t="shared" si="1"/>
        <v/>
      </c>
      <c r="H41" s="115" t="str">
        <f>IFERROR(SMALL(G$2:G$100,ROWS(G$2:$G41)),"")</f>
        <v/>
      </c>
      <c r="I41" s="115" t="str">
        <f t="shared" si="2"/>
        <v/>
      </c>
      <c r="K41" t="str">
        <f t="shared" si="3"/>
        <v/>
      </c>
      <c r="L41" s="115" t="str">
        <f>IFERROR(SMALL(K$2:K$100,ROWS($G$2:K41)),"")</f>
        <v/>
      </c>
      <c r="M41" t="str">
        <f t="shared" si="4"/>
        <v/>
      </c>
    </row>
    <row r="42" spans="1:13" x14ac:dyDescent="0.25">
      <c r="A42" s="114">
        <f>ROWS(A$2:$B42)</f>
        <v>41</v>
      </c>
      <c r="E42" s="115" t="str">
        <f t="shared" si="0"/>
        <v>/</v>
      </c>
      <c r="F42" s="114">
        <f>ROWS($B$2:F42)</f>
        <v>41</v>
      </c>
      <c r="G42" s="115" t="str">
        <f t="shared" si="1"/>
        <v/>
      </c>
      <c r="H42" s="115" t="str">
        <f>IFERROR(SMALL(G$2:G$100,ROWS(G$2:$G42)),"")</f>
        <v/>
      </c>
      <c r="I42" s="115" t="str">
        <f t="shared" si="2"/>
        <v/>
      </c>
      <c r="K42" t="str">
        <f t="shared" si="3"/>
        <v/>
      </c>
      <c r="L42" s="115" t="str">
        <f>IFERROR(SMALL(K$2:K$100,ROWS($G$2:K42)),"")</f>
        <v/>
      </c>
      <c r="M42" t="str">
        <f t="shared" si="4"/>
        <v/>
      </c>
    </row>
    <row r="43" spans="1:13" x14ac:dyDescent="0.25">
      <c r="A43" s="114">
        <f>ROWS(A$2:$B43)</f>
        <v>42</v>
      </c>
      <c r="E43" s="115" t="str">
        <f t="shared" si="0"/>
        <v>/</v>
      </c>
      <c r="F43" s="114">
        <f>ROWS($B$2:F43)</f>
        <v>42</v>
      </c>
      <c r="G43" s="115" t="str">
        <f t="shared" si="1"/>
        <v/>
      </c>
      <c r="H43" s="115" t="str">
        <f>IFERROR(SMALL(G$2:G$100,ROWS(G$2:$G43)),"")</f>
        <v/>
      </c>
      <c r="I43" s="115" t="str">
        <f t="shared" si="2"/>
        <v/>
      </c>
      <c r="K43" t="str">
        <f t="shared" si="3"/>
        <v/>
      </c>
      <c r="L43" s="115" t="str">
        <f>IFERROR(SMALL(K$2:K$100,ROWS($G$2:K43)),"")</f>
        <v/>
      </c>
      <c r="M43" t="str">
        <f t="shared" si="4"/>
        <v/>
      </c>
    </row>
    <row r="44" spans="1:13" x14ac:dyDescent="0.25">
      <c r="A44" s="114">
        <f>ROWS(A$2:$B44)</f>
        <v>43</v>
      </c>
      <c r="E44" s="115" t="str">
        <f t="shared" si="0"/>
        <v>/</v>
      </c>
      <c r="F44" s="114">
        <f>ROWS($B$2:F44)</f>
        <v>43</v>
      </c>
      <c r="G44" s="115" t="str">
        <f t="shared" si="1"/>
        <v/>
      </c>
      <c r="H44" s="115" t="str">
        <f>IFERROR(SMALL(G$2:G$100,ROWS(G$2:$G44)),"")</f>
        <v/>
      </c>
      <c r="I44" s="115" t="str">
        <f t="shared" si="2"/>
        <v/>
      </c>
      <c r="K44" t="str">
        <f t="shared" si="3"/>
        <v/>
      </c>
      <c r="L44" s="115" t="str">
        <f>IFERROR(SMALL(K$2:K$100,ROWS($G$2:K44)),"")</f>
        <v/>
      </c>
      <c r="M44" t="str">
        <f t="shared" si="4"/>
        <v/>
      </c>
    </row>
    <row r="45" spans="1:13" x14ac:dyDescent="0.25">
      <c r="A45" s="114">
        <f>ROWS(A$2:$B45)</f>
        <v>44</v>
      </c>
      <c r="E45" s="115" t="str">
        <f t="shared" si="0"/>
        <v>/</v>
      </c>
      <c r="F45" s="114">
        <f>ROWS($B$2:F45)</f>
        <v>44</v>
      </c>
      <c r="G45" s="115" t="str">
        <f t="shared" si="1"/>
        <v/>
      </c>
      <c r="H45" s="115" t="str">
        <f>IFERROR(SMALL(G$2:G$100,ROWS(G$2:$G45)),"")</f>
        <v/>
      </c>
      <c r="I45" s="115" t="str">
        <f t="shared" si="2"/>
        <v/>
      </c>
      <c r="K45" t="str">
        <f t="shared" si="3"/>
        <v/>
      </c>
      <c r="L45" s="115" t="str">
        <f>IFERROR(SMALL(K$2:K$100,ROWS($G$2:K45)),"")</f>
        <v/>
      </c>
      <c r="M45" t="str">
        <f t="shared" si="4"/>
        <v/>
      </c>
    </row>
    <row r="46" spans="1:13" x14ac:dyDescent="0.25">
      <c r="A46" s="114">
        <f>ROWS(A$2:$B46)</f>
        <v>45</v>
      </c>
      <c r="E46" s="115" t="str">
        <f t="shared" si="0"/>
        <v>/</v>
      </c>
      <c r="F46" s="114">
        <f>ROWS($B$2:F46)</f>
        <v>45</v>
      </c>
      <c r="G46" s="115" t="str">
        <f t="shared" si="1"/>
        <v/>
      </c>
      <c r="H46" s="115" t="str">
        <f>IFERROR(SMALL(G$2:G$100,ROWS(G$2:$G46)),"")</f>
        <v/>
      </c>
      <c r="I46" s="115" t="str">
        <f t="shared" si="2"/>
        <v/>
      </c>
      <c r="K46" t="str">
        <f t="shared" si="3"/>
        <v/>
      </c>
      <c r="L46" s="115" t="str">
        <f>IFERROR(SMALL(K$2:K$100,ROWS($G$2:K46)),"")</f>
        <v/>
      </c>
      <c r="M46" t="str">
        <f t="shared" si="4"/>
        <v/>
      </c>
    </row>
    <row r="47" spans="1:13" x14ac:dyDescent="0.25">
      <c r="A47" s="114">
        <f>ROWS(A$2:$B47)</f>
        <v>46</v>
      </c>
      <c r="E47" s="115" t="str">
        <f t="shared" si="0"/>
        <v>/</v>
      </c>
      <c r="F47" s="114">
        <f>ROWS($B$2:F47)</f>
        <v>46</v>
      </c>
      <c r="G47" s="115" t="str">
        <f t="shared" si="1"/>
        <v/>
      </c>
      <c r="H47" s="115" t="str">
        <f>IFERROR(SMALL(G$2:G$100,ROWS(G$2:$G47)),"")</f>
        <v/>
      </c>
      <c r="I47" s="115" t="str">
        <f t="shared" si="2"/>
        <v/>
      </c>
      <c r="K47" t="str">
        <f t="shared" si="3"/>
        <v/>
      </c>
      <c r="L47" s="115" t="str">
        <f>IFERROR(SMALL(K$2:K$100,ROWS($G$2:K47)),"")</f>
        <v/>
      </c>
      <c r="M47" t="str">
        <f t="shared" si="4"/>
        <v/>
      </c>
    </row>
    <row r="48" spans="1:13" x14ac:dyDescent="0.25">
      <c r="A48" s="114">
        <f>ROWS(A$2:$B48)</f>
        <v>47</v>
      </c>
      <c r="E48" s="115" t="str">
        <f t="shared" si="0"/>
        <v>/</v>
      </c>
      <c r="F48" s="114">
        <f>ROWS($B$2:F48)</f>
        <v>47</v>
      </c>
      <c r="G48" s="115" t="str">
        <f t="shared" si="1"/>
        <v/>
      </c>
      <c r="H48" s="115" t="str">
        <f>IFERROR(SMALL(G$2:G$100,ROWS(G$2:$G48)),"")</f>
        <v/>
      </c>
      <c r="I48" s="115" t="str">
        <f t="shared" si="2"/>
        <v/>
      </c>
      <c r="K48" t="str">
        <f t="shared" si="3"/>
        <v/>
      </c>
      <c r="L48" s="115" t="str">
        <f>IFERROR(SMALL(K$2:K$100,ROWS($G$2:K48)),"")</f>
        <v/>
      </c>
      <c r="M48" t="str">
        <f t="shared" si="4"/>
        <v/>
      </c>
    </row>
    <row r="49" spans="1:13" x14ac:dyDescent="0.25">
      <c r="A49" s="114">
        <f>ROWS(A$2:$B49)</f>
        <v>48</v>
      </c>
      <c r="E49" s="115" t="str">
        <f t="shared" si="0"/>
        <v>/</v>
      </c>
      <c r="F49" s="114">
        <f>ROWS($B$2:F49)</f>
        <v>48</v>
      </c>
      <c r="G49" s="115" t="str">
        <f t="shared" si="1"/>
        <v/>
      </c>
      <c r="H49" s="115" t="str">
        <f>IFERROR(SMALL(G$2:G$100,ROWS(G$2:$G49)),"")</f>
        <v/>
      </c>
      <c r="I49" s="115" t="str">
        <f t="shared" si="2"/>
        <v/>
      </c>
      <c r="K49" t="str">
        <f t="shared" si="3"/>
        <v/>
      </c>
      <c r="L49" s="115" t="str">
        <f>IFERROR(SMALL(K$2:K$100,ROWS($G$2:K49)),"")</f>
        <v/>
      </c>
      <c r="M49" t="str">
        <f t="shared" si="4"/>
        <v/>
      </c>
    </row>
    <row r="50" spans="1:13" x14ac:dyDescent="0.25">
      <c r="A50" s="114">
        <f>ROWS(A$2:$B50)</f>
        <v>49</v>
      </c>
      <c r="E50" s="115" t="str">
        <f t="shared" si="0"/>
        <v>/</v>
      </c>
      <c r="F50" s="114">
        <f>ROWS($B$2:F50)</f>
        <v>49</v>
      </c>
      <c r="G50" s="115" t="str">
        <f t="shared" si="1"/>
        <v/>
      </c>
      <c r="H50" s="115" t="str">
        <f>IFERROR(SMALL(G$2:G$100,ROWS(G$2:$G50)),"")</f>
        <v/>
      </c>
      <c r="I50" s="115" t="str">
        <f t="shared" si="2"/>
        <v/>
      </c>
      <c r="K50" t="str">
        <f t="shared" si="3"/>
        <v/>
      </c>
      <c r="L50" s="115" t="str">
        <f>IFERROR(SMALL(K$2:K$100,ROWS($G$2:K50)),"")</f>
        <v/>
      </c>
      <c r="M50" t="str">
        <f t="shared" si="4"/>
        <v/>
      </c>
    </row>
    <row r="51" spans="1:13" x14ac:dyDescent="0.25">
      <c r="A51" s="114">
        <f>ROWS(A$2:$B51)</f>
        <v>50</v>
      </c>
      <c r="E51" s="115" t="str">
        <f t="shared" si="0"/>
        <v>/</v>
      </c>
      <c r="F51" s="114">
        <f>ROWS($B$2:F51)</f>
        <v>50</v>
      </c>
      <c r="G51" s="115" t="str">
        <f t="shared" si="1"/>
        <v/>
      </c>
      <c r="H51" s="115" t="str">
        <f>IFERROR(SMALL(G$2:G$100,ROWS(G$2:$G51)),"")</f>
        <v/>
      </c>
      <c r="I51" s="115" t="str">
        <f t="shared" si="2"/>
        <v/>
      </c>
      <c r="K51" t="str">
        <f t="shared" si="3"/>
        <v/>
      </c>
      <c r="L51" s="115" t="str">
        <f>IFERROR(SMALL(K$2:K$100,ROWS($G$2:K51)),"")</f>
        <v/>
      </c>
      <c r="M51" t="str">
        <f t="shared" si="4"/>
        <v/>
      </c>
    </row>
    <row r="52" spans="1:13" x14ac:dyDescent="0.25">
      <c r="A52" s="114">
        <f>ROWS(A$2:$B52)</f>
        <v>51</v>
      </c>
      <c r="E52" s="115" t="str">
        <f t="shared" si="0"/>
        <v>/</v>
      </c>
      <c r="F52" s="114">
        <f>ROWS($B$2:F52)</f>
        <v>51</v>
      </c>
      <c r="G52" s="115" t="str">
        <f t="shared" si="1"/>
        <v/>
      </c>
      <c r="H52" s="115" t="str">
        <f>IFERROR(SMALL(G$2:G$100,ROWS(G$2:$G52)),"")</f>
        <v/>
      </c>
      <c r="I52" s="115" t="str">
        <f t="shared" si="2"/>
        <v/>
      </c>
      <c r="K52" t="str">
        <f t="shared" si="3"/>
        <v/>
      </c>
      <c r="L52" s="115" t="str">
        <f>IFERROR(SMALL(K$2:K$100,ROWS($G$2:K52)),"")</f>
        <v/>
      </c>
      <c r="M52" t="str">
        <f t="shared" si="4"/>
        <v/>
      </c>
    </row>
    <row r="53" spans="1:13" x14ac:dyDescent="0.25">
      <c r="A53" s="114">
        <f>ROWS(A$2:$B53)</f>
        <v>52</v>
      </c>
      <c r="E53" s="115" t="str">
        <f t="shared" si="0"/>
        <v>/</v>
      </c>
      <c r="F53" s="114">
        <f>ROWS($B$2:F53)</f>
        <v>52</v>
      </c>
      <c r="G53" s="115" t="str">
        <f t="shared" si="1"/>
        <v/>
      </c>
      <c r="H53" s="115" t="str">
        <f>IFERROR(SMALL(G$2:G$100,ROWS(G$2:$G53)),"")</f>
        <v/>
      </c>
      <c r="I53" s="115" t="str">
        <f t="shared" si="2"/>
        <v/>
      </c>
      <c r="K53" t="str">
        <f t="shared" si="3"/>
        <v/>
      </c>
      <c r="L53" s="115" t="str">
        <f>IFERROR(SMALL(K$2:K$100,ROWS($G$2:K53)),"")</f>
        <v/>
      </c>
      <c r="M53" t="str">
        <f t="shared" si="4"/>
        <v/>
      </c>
    </row>
    <row r="54" spans="1:13" x14ac:dyDescent="0.25">
      <c r="A54" s="114">
        <f>ROWS(A$2:$B54)</f>
        <v>53</v>
      </c>
      <c r="E54" s="115" t="str">
        <f t="shared" si="0"/>
        <v>/</v>
      </c>
      <c r="F54" s="114">
        <f>ROWS($B$2:F54)</f>
        <v>53</v>
      </c>
      <c r="G54" s="115" t="str">
        <f t="shared" si="1"/>
        <v/>
      </c>
      <c r="H54" s="115" t="str">
        <f>IFERROR(SMALL(G$2:G$100,ROWS(G$2:$G54)),"")</f>
        <v/>
      </c>
      <c r="I54" s="115" t="str">
        <f t="shared" si="2"/>
        <v/>
      </c>
      <c r="K54" t="str">
        <f t="shared" si="3"/>
        <v/>
      </c>
      <c r="L54" s="115" t="str">
        <f>IFERROR(SMALL(K$2:K$100,ROWS($G$2:K54)),"")</f>
        <v/>
      </c>
      <c r="M54" t="str">
        <f t="shared" si="4"/>
        <v/>
      </c>
    </row>
    <row r="55" spans="1:13" x14ac:dyDescent="0.25">
      <c r="A55" s="114">
        <f>ROWS(A$2:$B55)</f>
        <v>54</v>
      </c>
      <c r="E55" s="115" t="str">
        <f t="shared" si="0"/>
        <v>/</v>
      </c>
      <c r="F55" s="114">
        <f>ROWS($B$2:F55)</f>
        <v>54</v>
      </c>
      <c r="G55" s="115" t="str">
        <f t="shared" si="1"/>
        <v/>
      </c>
      <c r="H55" s="115" t="str">
        <f>IFERROR(SMALL(G$2:G$100,ROWS(G$2:$G55)),"")</f>
        <v/>
      </c>
      <c r="I55" s="115" t="str">
        <f t="shared" si="2"/>
        <v/>
      </c>
      <c r="K55" t="str">
        <f t="shared" si="3"/>
        <v/>
      </c>
      <c r="L55" s="115" t="str">
        <f>IFERROR(SMALL(K$2:K$100,ROWS($G$2:K55)),"")</f>
        <v/>
      </c>
      <c r="M55" t="str">
        <f t="shared" si="4"/>
        <v/>
      </c>
    </row>
    <row r="56" spans="1:13" x14ac:dyDescent="0.25">
      <c r="A56" s="114">
        <f>ROWS(A$2:$B56)</f>
        <v>55</v>
      </c>
      <c r="E56" s="115" t="str">
        <f t="shared" si="0"/>
        <v>/</v>
      </c>
      <c r="F56" s="114">
        <f>ROWS($B$2:F56)</f>
        <v>55</v>
      </c>
      <c r="G56" s="115" t="str">
        <f t="shared" si="1"/>
        <v/>
      </c>
      <c r="H56" s="115" t="str">
        <f>IFERROR(SMALL(G$2:G$100,ROWS(G$2:$G56)),"")</f>
        <v/>
      </c>
      <c r="I56" s="115" t="str">
        <f t="shared" si="2"/>
        <v/>
      </c>
      <c r="K56" t="str">
        <f t="shared" si="3"/>
        <v/>
      </c>
      <c r="L56" s="115" t="str">
        <f>IFERROR(SMALL(K$2:K$100,ROWS($G$2:K56)),"")</f>
        <v/>
      </c>
      <c r="M56" t="str">
        <f t="shared" si="4"/>
        <v/>
      </c>
    </row>
    <row r="57" spans="1:13" x14ac:dyDescent="0.25">
      <c r="A57" s="114">
        <f>ROWS(A$2:$B57)</f>
        <v>56</v>
      </c>
      <c r="E57" s="115" t="str">
        <f t="shared" si="0"/>
        <v>/</v>
      </c>
      <c r="F57" s="114">
        <f>ROWS($B$2:F57)</f>
        <v>56</v>
      </c>
      <c r="G57" s="115" t="str">
        <f t="shared" si="1"/>
        <v/>
      </c>
      <c r="H57" s="115" t="str">
        <f>IFERROR(SMALL(G$2:G$100,ROWS(G$2:$G57)),"")</f>
        <v/>
      </c>
      <c r="I57" s="115" t="str">
        <f t="shared" si="2"/>
        <v/>
      </c>
      <c r="K57" t="str">
        <f t="shared" si="3"/>
        <v/>
      </c>
      <c r="L57" s="115" t="str">
        <f>IFERROR(SMALL(K$2:K$100,ROWS($G$2:K57)),"")</f>
        <v/>
      </c>
      <c r="M57" t="str">
        <f t="shared" si="4"/>
        <v/>
      </c>
    </row>
    <row r="58" spans="1:13" x14ac:dyDescent="0.25">
      <c r="A58" s="114">
        <f>ROWS(A$2:$B58)</f>
        <v>57</v>
      </c>
      <c r="E58" s="115" t="str">
        <f t="shared" si="0"/>
        <v>/</v>
      </c>
      <c r="F58" s="114">
        <f>ROWS($B$2:F58)</f>
        <v>57</v>
      </c>
      <c r="G58" s="115" t="str">
        <f t="shared" si="1"/>
        <v/>
      </c>
      <c r="H58" s="115" t="str">
        <f>IFERROR(SMALL(G$2:G$100,ROWS(G$2:$G58)),"")</f>
        <v/>
      </c>
      <c r="I58" s="115" t="str">
        <f t="shared" si="2"/>
        <v/>
      </c>
      <c r="K58" t="str">
        <f t="shared" si="3"/>
        <v/>
      </c>
      <c r="L58" s="115" t="str">
        <f>IFERROR(SMALL(K$2:K$100,ROWS($G$2:K58)),"")</f>
        <v/>
      </c>
      <c r="M58" t="str">
        <f t="shared" si="4"/>
        <v/>
      </c>
    </row>
    <row r="59" spans="1:13" x14ac:dyDescent="0.25">
      <c r="A59" s="114">
        <f>ROWS(A$2:$B59)</f>
        <v>58</v>
      </c>
      <c r="E59" s="115" t="str">
        <f t="shared" si="0"/>
        <v>/</v>
      </c>
      <c r="F59" s="114">
        <f>ROWS($B$2:F59)</f>
        <v>58</v>
      </c>
      <c r="G59" s="115" t="str">
        <f t="shared" si="1"/>
        <v/>
      </c>
      <c r="H59" s="115" t="str">
        <f>IFERROR(SMALL(G$2:G$100,ROWS(G$2:$G59)),"")</f>
        <v/>
      </c>
      <c r="I59" s="115" t="str">
        <f t="shared" si="2"/>
        <v/>
      </c>
      <c r="K59" t="str">
        <f t="shared" si="3"/>
        <v/>
      </c>
      <c r="L59" s="115" t="str">
        <f>IFERROR(SMALL(K$2:K$100,ROWS($G$2:K59)),"")</f>
        <v/>
      </c>
      <c r="M59" t="str">
        <f t="shared" si="4"/>
        <v/>
      </c>
    </row>
    <row r="60" spans="1:13" x14ac:dyDescent="0.25">
      <c r="A60" s="114">
        <f>ROWS(A$2:$B60)</f>
        <v>59</v>
      </c>
      <c r="E60" s="115" t="str">
        <f t="shared" si="0"/>
        <v>/</v>
      </c>
      <c r="F60" s="114">
        <f>ROWS($B$2:F60)</f>
        <v>59</v>
      </c>
      <c r="G60" s="115" t="str">
        <f t="shared" si="1"/>
        <v/>
      </c>
      <c r="H60" s="115" t="str">
        <f>IFERROR(SMALL(G$2:G$100,ROWS(G$2:$G60)),"")</f>
        <v/>
      </c>
      <c r="I60" s="115" t="str">
        <f t="shared" si="2"/>
        <v/>
      </c>
      <c r="K60" t="str">
        <f t="shared" si="3"/>
        <v/>
      </c>
      <c r="L60" s="115" t="str">
        <f>IFERROR(SMALL(K$2:K$100,ROWS($G$2:K60)),"")</f>
        <v/>
      </c>
      <c r="M60" t="str">
        <f t="shared" si="4"/>
        <v/>
      </c>
    </row>
    <row r="61" spans="1:13" x14ac:dyDescent="0.25">
      <c r="A61" s="114">
        <f>ROWS(A$2:$B61)</f>
        <v>60</v>
      </c>
      <c r="E61" s="115" t="str">
        <f t="shared" si="0"/>
        <v>/</v>
      </c>
      <c r="F61" s="114">
        <f>ROWS($B$2:F61)</f>
        <v>60</v>
      </c>
      <c r="G61" s="115" t="str">
        <f t="shared" si="1"/>
        <v/>
      </c>
      <c r="H61" s="115" t="str">
        <f>IFERROR(SMALL(G$2:G$100,ROWS(G$2:$G61)),"")</f>
        <v/>
      </c>
      <c r="I61" s="115" t="str">
        <f t="shared" si="2"/>
        <v/>
      </c>
      <c r="K61" t="str">
        <f t="shared" si="3"/>
        <v/>
      </c>
      <c r="L61" s="115" t="str">
        <f>IFERROR(SMALL(K$2:K$100,ROWS($G$2:K61)),"")</f>
        <v/>
      </c>
      <c r="M61" t="str">
        <f t="shared" si="4"/>
        <v/>
      </c>
    </row>
    <row r="62" spans="1:13" x14ac:dyDescent="0.25">
      <c r="A62" s="114">
        <f>ROWS(A$2:$B62)</f>
        <v>61</v>
      </c>
      <c r="E62" s="115" t="str">
        <f t="shared" si="0"/>
        <v>/</v>
      </c>
      <c r="F62" s="114">
        <f>ROWS($B$2:F62)</f>
        <v>61</v>
      </c>
      <c r="G62" s="115" t="str">
        <f t="shared" si="1"/>
        <v/>
      </c>
      <c r="H62" s="115" t="str">
        <f>IFERROR(SMALL(G$2:G$100,ROWS(G$2:$G62)),"")</f>
        <v/>
      </c>
      <c r="I62" s="115" t="str">
        <f t="shared" si="2"/>
        <v/>
      </c>
      <c r="K62" t="str">
        <f t="shared" si="3"/>
        <v/>
      </c>
      <c r="L62" s="115" t="str">
        <f>IFERROR(SMALL(K$2:K$100,ROWS($G$2:K62)),"")</f>
        <v/>
      </c>
      <c r="M62" t="str">
        <f t="shared" si="4"/>
        <v/>
      </c>
    </row>
    <row r="63" spans="1:13" x14ac:dyDescent="0.25">
      <c r="A63" s="114">
        <f>ROWS(A$2:$B63)</f>
        <v>62</v>
      </c>
      <c r="B63"/>
      <c r="C63"/>
      <c r="D63"/>
      <c r="E63" s="115" t="str">
        <f t="shared" si="0"/>
        <v>/</v>
      </c>
      <c r="F63" s="114">
        <f>ROWS($B$2:F63)</f>
        <v>62</v>
      </c>
      <c r="G63" s="115" t="str">
        <f>IF(B63=B62,"",IF(LEN(B63)&lt;1,"",A63))</f>
        <v/>
      </c>
      <c r="H63" s="115" t="str">
        <f>IFERROR(SMALL(G$2:G$100,ROWS(G$2:$G63)),"")</f>
        <v/>
      </c>
      <c r="I63" s="115" t="str">
        <f t="shared" si="2"/>
        <v/>
      </c>
      <c r="K63" t="str">
        <f t="shared" si="3"/>
        <v/>
      </c>
      <c r="L63" s="115" t="str">
        <f>IFERROR(SMALL(K$2:K$100,ROWS($G$2:K63)),"")</f>
        <v/>
      </c>
      <c r="M63" t="str">
        <f t="shared" si="4"/>
        <v/>
      </c>
    </row>
    <row r="64" spans="1:13" x14ac:dyDescent="0.25">
      <c r="A64" s="114">
        <f>ROWS(A$2:$B64)</f>
        <v>63</v>
      </c>
      <c r="B64"/>
      <c r="C64"/>
      <c r="D64"/>
      <c r="E64" s="115" t="str">
        <f t="shared" si="0"/>
        <v>/</v>
      </c>
      <c r="F64" s="114">
        <f>ROWS($B$2:F64)</f>
        <v>63</v>
      </c>
      <c r="G64" s="115" t="str">
        <f t="shared" ref="G64:G100" si="5">IF(B64=B63,"",IF(LEN(B64)&lt;1,"",A64))</f>
        <v/>
      </c>
      <c r="H64" s="115" t="str">
        <f>IFERROR(SMALL(G$2:G$100,ROWS(G$2:$G64)),"")</f>
        <v/>
      </c>
      <c r="I64" s="115" t="str">
        <f t="shared" si="2"/>
        <v/>
      </c>
      <c r="K64" t="str">
        <f t="shared" si="3"/>
        <v/>
      </c>
      <c r="L64" s="115" t="str">
        <f>IFERROR(SMALL(K$2:K$100,ROWS($G$2:K64)),"")</f>
        <v/>
      </c>
      <c r="M64" t="str">
        <f t="shared" si="4"/>
        <v/>
      </c>
    </row>
    <row r="65" spans="1:13" x14ac:dyDescent="0.25">
      <c r="A65" s="114">
        <f>ROWS(A$2:$B65)</f>
        <v>64</v>
      </c>
      <c r="B65"/>
      <c r="C65"/>
      <c r="D65"/>
      <c r="E65" s="115" t="str">
        <f t="shared" si="0"/>
        <v>/</v>
      </c>
      <c r="F65" s="114">
        <f>ROWS($B$2:F65)</f>
        <v>64</v>
      </c>
      <c r="G65" s="115" t="str">
        <f t="shared" si="5"/>
        <v/>
      </c>
      <c r="H65" s="115" t="str">
        <f>IFERROR(SMALL(G$2:G$100,ROWS(G$2:$G65)),"")</f>
        <v/>
      </c>
      <c r="I65" s="115" t="str">
        <f t="shared" si="2"/>
        <v/>
      </c>
      <c r="K65" t="str">
        <f t="shared" si="3"/>
        <v/>
      </c>
      <c r="L65" s="115" t="str">
        <f>IFERROR(SMALL(K$2:K$100,ROWS($G$2:K65)),"")</f>
        <v/>
      </c>
      <c r="M65" t="str">
        <f t="shared" si="4"/>
        <v/>
      </c>
    </row>
    <row r="66" spans="1:13" x14ac:dyDescent="0.25">
      <c r="A66" s="114">
        <f>ROWS(A$2:$B66)</f>
        <v>65</v>
      </c>
      <c r="B66"/>
      <c r="C66"/>
      <c r="D66"/>
      <c r="E66" s="115" t="str">
        <f t="shared" si="0"/>
        <v>/</v>
      </c>
      <c r="F66" s="114">
        <f>ROWS($B$2:F66)</f>
        <v>65</v>
      </c>
      <c r="G66" s="115" t="str">
        <f t="shared" si="5"/>
        <v/>
      </c>
      <c r="H66" s="115" t="str">
        <f>IFERROR(SMALL(G$2:G$100,ROWS(G$2:$G66)),"")</f>
        <v/>
      </c>
      <c r="I66" s="115" t="str">
        <f t="shared" ref="I66:I100" si="6">IFERROR(VLOOKUP(H66,A:B,2,0),IF(H65&lt;&gt;"","&lt;Neu&gt;",""))</f>
        <v/>
      </c>
      <c r="K66" t="str">
        <f t="shared" si="3"/>
        <v/>
      </c>
      <c r="L66" s="115" t="str">
        <f>IFERROR(SMALL(K$2:K$100,ROWS($G$2:K66)),"")</f>
        <v/>
      </c>
      <c r="M66" t="str">
        <f t="shared" si="4"/>
        <v/>
      </c>
    </row>
    <row r="67" spans="1:13" x14ac:dyDescent="0.25">
      <c r="A67" s="114">
        <f>ROWS(A$2:$B67)</f>
        <v>66</v>
      </c>
      <c r="B67"/>
      <c r="C67"/>
      <c r="D67"/>
      <c r="E67" s="115" t="str">
        <f t="shared" ref="E67:E100" si="7">MID(TRIM(B67)&amp;"/"&amp;TRIM(C67),1,255)</f>
        <v>/</v>
      </c>
      <c r="F67" s="114">
        <f>ROWS($B$2:F67)</f>
        <v>66</v>
      </c>
      <c r="G67" s="115" t="str">
        <f t="shared" si="5"/>
        <v/>
      </c>
      <c r="H67" s="115" t="str">
        <f>IFERROR(SMALL(G$2:G$100,ROWS(G$2:$G67)),"")</f>
        <v/>
      </c>
      <c r="I67" s="115" t="str">
        <f t="shared" si="6"/>
        <v/>
      </c>
      <c r="K67" t="str">
        <f t="shared" ref="K67:K100" si="8">IF(AND($J$2=B67,$J$2&lt;&gt;0),A67,"")</f>
        <v/>
      </c>
      <c r="L67" s="11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14">
        <f>ROWS(A$2:$B68)</f>
        <v>67</v>
      </c>
      <c r="B68"/>
      <c r="C68"/>
      <c r="D68"/>
      <c r="E68" s="115" t="str">
        <f t="shared" si="7"/>
        <v>/</v>
      </c>
      <c r="F68" s="114">
        <f>ROWS($B$2:F68)</f>
        <v>67</v>
      </c>
      <c r="G68" s="115" t="str">
        <f t="shared" si="5"/>
        <v/>
      </c>
      <c r="H68" s="115" t="str">
        <f>IFERROR(SMALL(G$2:G$100,ROWS(G$2:$G68)),"")</f>
        <v/>
      </c>
      <c r="I68" s="115" t="str">
        <f t="shared" si="6"/>
        <v/>
      </c>
      <c r="K68" t="str">
        <f t="shared" si="8"/>
        <v/>
      </c>
      <c r="L68" s="115" t="str">
        <f>IFERROR(SMALL(K$2:K$100,ROWS($G$2:K68)),"")</f>
        <v/>
      </c>
      <c r="M68" t="str">
        <f t="shared" si="9"/>
        <v/>
      </c>
    </row>
    <row r="69" spans="1:13" x14ac:dyDescent="0.25">
      <c r="A69" s="114">
        <f>ROWS(A$2:$B69)</f>
        <v>68</v>
      </c>
      <c r="B69"/>
      <c r="C69"/>
      <c r="D69"/>
      <c r="E69" s="115" t="str">
        <f t="shared" si="7"/>
        <v>/</v>
      </c>
      <c r="F69" s="114">
        <f>ROWS($B$2:F69)</f>
        <v>68</v>
      </c>
      <c r="G69" s="115" t="str">
        <f t="shared" si="5"/>
        <v/>
      </c>
      <c r="H69" s="115" t="str">
        <f>IFERROR(SMALL(G$2:G$100,ROWS(G$2:$G69)),"")</f>
        <v/>
      </c>
      <c r="I69" s="115" t="str">
        <f t="shared" si="6"/>
        <v/>
      </c>
      <c r="K69" t="str">
        <f t="shared" si="8"/>
        <v/>
      </c>
      <c r="L69" s="115" t="str">
        <f>IFERROR(SMALL(K$2:K$100,ROWS($G$2:K69)),"")</f>
        <v/>
      </c>
      <c r="M69" t="str">
        <f t="shared" si="9"/>
        <v/>
      </c>
    </row>
    <row r="70" spans="1:13" x14ac:dyDescent="0.25">
      <c r="A70" s="114">
        <f>ROWS(A$2:$B70)</f>
        <v>69</v>
      </c>
      <c r="B70"/>
      <c r="C70"/>
      <c r="D70"/>
      <c r="E70" s="115" t="str">
        <f t="shared" si="7"/>
        <v>/</v>
      </c>
      <c r="F70" s="114">
        <f>ROWS($B$2:F70)</f>
        <v>69</v>
      </c>
      <c r="G70" s="115" t="str">
        <f t="shared" si="5"/>
        <v/>
      </c>
      <c r="H70" s="115" t="str">
        <f>IFERROR(SMALL(G$2:G$100,ROWS(G$2:$G70)),"")</f>
        <v/>
      </c>
      <c r="I70" s="115" t="str">
        <f t="shared" si="6"/>
        <v/>
      </c>
      <c r="K70" t="str">
        <f t="shared" si="8"/>
        <v/>
      </c>
      <c r="L70" s="115" t="str">
        <f>IFERROR(SMALL(K$2:K$100,ROWS($G$2:K70)),"")</f>
        <v/>
      </c>
      <c r="M70" t="str">
        <f t="shared" si="9"/>
        <v/>
      </c>
    </row>
    <row r="71" spans="1:13" x14ac:dyDescent="0.25">
      <c r="A71" s="114">
        <f>ROWS(A$2:$B71)</f>
        <v>70</v>
      </c>
      <c r="B71"/>
      <c r="C71"/>
      <c r="D71"/>
      <c r="E71" s="115" t="str">
        <f t="shared" si="7"/>
        <v>/</v>
      </c>
      <c r="F71" s="114">
        <f>ROWS($B$2:F71)</f>
        <v>70</v>
      </c>
      <c r="G71" s="115" t="str">
        <f t="shared" si="5"/>
        <v/>
      </c>
      <c r="H71" s="115" t="str">
        <f>IFERROR(SMALL(G$2:G$100,ROWS(G$2:$G71)),"")</f>
        <v/>
      </c>
      <c r="I71" s="115" t="str">
        <f t="shared" si="6"/>
        <v/>
      </c>
      <c r="K71" t="str">
        <f t="shared" si="8"/>
        <v/>
      </c>
      <c r="L71" s="115" t="str">
        <f>IFERROR(SMALL(K$2:K$100,ROWS($G$2:K71)),"")</f>
        <v/>
      </c>
      <c r="M71" t="str">
        <f t="shared" si="9"/>
        <v/>
      </c>
    </row>
    <row r="72" spans="1:13" x14ac:dyDescent="0.25">
      <c r="A72" s="114">
        <f>ROWS(A$2:$B72)</f>
        <v>71</v>
      </c>
      <c r="B72"/>
      <c r="C72"/>
      <c r="D72"/>
      <c r="E72" s="115" t="str">
        <f t="shared" si="7"/>
        <v>/</v>
      </c>
      <c r="F72" s="114">
        <f>ROWS($B$2:F72)</f>
        <v>71</v>
      </c>
      <c r="G72" s="115" t="str">
        <f t="shared" si="5"/>
        <v/>
      </c>
      <c r="H72" s="115" t="str">
        <f>IFERROR(SMALL(G$2:G$100,ROWS(G$2:$G72)),"")</f>
        <v/>
      </c>
      <c r="I72" s="115" t="str">
        <f t="shared" si="6"/>
        <v/>
      </c>
      <c r="K72" t="str">
        <f t="shared" si="8"/>
        <v/>
      </c>
      <c r="L72" s="115" t="str">
        <f>IFERROR(SMALL(K$2:K$100,ROWS($G$2:K72)),"")</f>
        <v/>
      </c>
      <c r="M72" t="str">
        <f t="shared" si="9"/>
        <v/>
      </c>
    </row>
    <row r="73" spans="1:13" x14ac:dyDescent="0.25">
      <c r="A73" s="114">
        <f>ROWS(A$2:$B73)</f>
        <v>72</v>
      </c>
      <c r="B73"/>
      <c r="C73"/>
      <c r="D73"/>
      <c r="E73" s="115" t="str">
        <f t="shared" si="7"/>
        <v>/</v>
      </c>
      <c r="F73" s="114">
        <f>ROWS($B$2:F73)</f>
        <v>72</v>
      </c>
      <c r="G73" s="115" t="str">
        <f t="shared" si="5"/>
        <v/>
      </c>
      <c r="H73" s="115" t="str">
        <f>IFERROR(SMALL(G$2:G$100,ROWS(G$2:$G73)),"")</f>
        <v/>
      </c>
      <c r="I73" s="115" t="str">
        <f t="shared" si="6"/>
        <v/>
      </c>
      <c r="K73" t="str">
        <f t="shared" si="8"/>
        <v/>
      </c>
      <c r="L73" s="115" t="str">
        <f>IFERROR(SMALL(K$2:K$100,ROWS($G$2:K73)),"")</f>
        <v/>
      </c>
      <c r="M73" t="str">
        <f t="shared" si="9"/>
        <v/>
      </c>
    </row>
    <row r="74" spans="1:13" x14ac:dyDescent="0.25">
      <c r="A74" s="114">
        <f>ROWS(A$2:$B74)</f>
        <v>73</v>
      </c>
      <c r="B74"/>
      <c r="C74"/>
      <c r="D74"/>
      <c r="E74" s="115" t="str">
        <f t="shared" si="7"/>
        <v>/</v>
      </c>
      <c r="F74" s="114">
        <f>ROWS($B$2:F74)</f>
        <v>73</v>
      </c>
      <c r="G74" s="115" t="str">
        <f t="shared" si="5"/>
        <v/>
      </c>
      <c r="H74" s="115" t="str">
        <f>IFERROR(SMALL(G$2:G$100,ROWS(G$2:$G74)),"")</f>
        <v/>
      </c>
      <c r="I74" s="115" t="str">
        <f t="shared" si="6"/>
        <v/>
      </c>
      <c r="K74" t="str">
        <f t="shared" si="8"/>
        <v/>
      </c>
      <c r="L74" s="115" t="str">
        <f>IFERROR(SMALL(K$2:K$100,ROWS($G$2:K74)),"")</f>
        <v/>
      </c>
      <c r="M74" t="str">
        <f t="shared" si="9"/>
        <v/>
      </c>
    </row>
    <row r="75" spans="1:13" x14ac:dyDescent="0.25">
      <c r="A75" s="114">
        <f>ROWS(A$2:$B75)</f>
        <v>74</v>
      </c>
      <c r="B75"/>
      <c r="C75"/>
      <c r="D75"/>
      <c r="E75" s="115" t="str">
        <f t="shared" si="7"/>
        <v>/</v>
      </c>
      <c r="F75" s="114">
        <f>ROWS($B$2:F75)</f>
        <v>74</v>
      </c>
      <c r="G75" s="115" t="str">
        <f t="shared" si="5"/>
        <v/>
      </c>
      <c r="H75" s="115" t="str">
        <f>IFERROR(SMALL(G$2:G$100,ROWS(G$2:$G75)),"")</f>
        <v/>
      </c>
      <c r="I75" s="115" t="str">
        <f t="shared" si="6"/>
        <v/>
      </c>
      <c r="K75" t="str">
        <f t="shared" si="8"/>
        <v/>
      </c>
      <c r="L75" s="115" t="str">
        <f>IFERROR(SMALL(K$2:K$100,ROWS($G$2:K75)),"")</f>
        <v/>
      </c>
      <c r="M75" t="str">
        <f t="shared" si="9"/>
        <v/>
      </c>
    </row>
    <row r="76" spans="1:13" x14ac:dyDescent="0.25">
      <c r="A76" s="114">
        <f>ROWS(A$2:$B76)</f>
        <v>75</v>
      </c>
      <c r="B76"/>
      <c r="C76"/>
      <c r="D76"/>
      <c r="E76" s="115" t="str">
        <f t="shared" si="7"/>
        <v>/</v>
      </c>
      <c r="F76" s="114">
        <f>ROWS($B$2:F76)</f>
        <v>75</v>
      </c>
      <c r="G76" s="115" t="str">
        <f t="shared" si="5"/>
        <v/>
      </c>
      <c r="H76" s="115" t="str">
        <f>IFERROR(SMALL(G$2:G$100,ROWS(G$2:$G76)),"")</f>
        <v/>
      </c>
      <c r="I76" s="115" t="str">
        <f t="shared" si="6"/>
        <v/>
      </c>
      <c r="K76" t="str">
        <f t="shared" si="8"/>
        <v/>
      </c>
      <c r="L76" s="115" t="str">
        <f>IFERROR(SMALL(K$2:K$100,ROWS($G$2:K76)),"")</f>
        <v/>
      </c>
      <c r="M76" t="str">
        <f t="shared" si="9"/>
        <v/>
      </c>
    </row>
    <row r="77" spans="1:13" x14ac:dyDescent="0.25">
      <c r="A77" s="114">
        <f>ROWS(A$2:$B77)</f>
        <v>76</v>
      </c>
      <c r="B77"/>
      <c r="C77"/>
      <c r="D77"/>
      <c r="E77" s="115" t="str">
        <f t="shared" si="7"/>
        <v>/</v>
      </c>
      <c r="F77" s="114">
        <f>ROWS($B$2:F77)</f>
        <v>76</v>
      </c>
      <c r="G77" s="115" t="str">
        <f t="shared" si="5"/>
        <v/>
      </c>
      <c r="H77" s="115" t="str">
        <f>IFERROR(SMALL(G$2:G$100,ROWS(G$2:$G77)),"")</f>
        <v/>
      </c>
      <c r="I77" s="115" t="str">
        <f t="shared" si="6"/>
        <v/>
      </c>
      <c r="K77" t="str">
        <f t="shared" si="8"/>
        <v/>
      </c>
      <c r="L77" s="115" t="str">
        <f>IFERROR(SMALL(K$2:K$100,ROWS($G$2:K77)),"")</f>
        <v/>
      </c>
      <c r="M77" t="str">
        <f t="shared" si="9"/>
        <v/>
      </c>
    </row>
    <row r="78" spans="1:13" x14ac:dyDescent="0.25">
      <c r="A78" s="114">
        <f>ROWS(A$2:$B78)</f>
        <v>77</v>
      </c>
      <c r="B78"/>
      <c r="C78"/>
      <c r="D78"/>
      <c r="E78" s="115" t="str">
        <f t="shared" si="7"/>
        <v>/</v>
      </c>
      <c r="F78" s="114">
        <f>ROWS($B$2:F78)</f>
        <v>77</v>
      </c>
      <c r="G78" s="115" t="str">
        <f t="shared" si="5"/>
        <v/>
      </c>
      <c r="H78" s="115" t="str">
        <f>IFERROR(SMALL(G$2:G$100,ROWS(G$2:$G78)),"")</f>
        <v/>
      </c>
      <c r="I78" s="115" t="str">
        <f t="shared" si="6"/>
        <v/>
      </c>
      <c r="K78" t="str">
        <f t="shared" si="8"/>
        <v/>
      </c>
      <c r="L78" s="115" t="str">
        <f>IFERROR(SMALL(K$2:K$100,ROWS($G$2:K78)),"")</f>
        <v/>
      </c>
      <c r="M78" t="str">
        <f t="shared" si="9"/>
        <v/>
      </c>
    </row>
    <row r="79" spans="1:13" x14ac:dyDescent="0.25">
      <c r="A79" s="114">
        <f>ROWS(A$2:$B79)</f>
        <v>78</v>
      </c>
      <c r="B79"/>
      <c r="C79"/>
      <c r="D79"/>
      <c r="E79" s="115" t="str">
        <f t="shared" si="7"/>
        <v>/</v>
      </c>
      <c r="F79" s="114">
        <f>ROWS($B$2:F79)</f>
        <v>78</v>
      </c>
      <c r="G79" s="115" t="str">
        <f t="shared" si="5"/>
        <v/>
      </c>
      <c r="H79" s="115" t="str">
        <f>IFERROR(SMALL(G$2:G$100,ROWS(G$2:$G79)),"")</f>
        <v/>
      </c>
      <c r="I79" s="115" t="str">
        <f t="shared" si="6"/>
        <v/>
      </c>
      <c r="K79" t="str">
        <f t="shared" si="8"/>
        <v/>
      </c>
      <c r="L79" s="115" t="str">
        <f>IFERROR(SMALL(K$2:K$100,ROWS($G$2:K79)),"")</f>
        <v/>
      </c>
      <c r="M79" t="str">
        <f t="shared" si="9"/>
        <v/>
      </c>
    </row>
    <row r="80" spans="1:13" x14ac:dyDescent="0.25">
      <c r="A80" s="114">
        <f>ROWS(A$2:$B80)</f>
        <v>79</v>
      </c>
      <c r="B80"/>
      <c r="C80"/>
      <c r="D80"/>
      <c r="E80" s="115" t="str">
        <f t="shared" si="7"/>
        <v>/</v>
      </c>
      <c r="F80" s="114">
        <f>ROWS($B$2:F80)</f>
        <v>79</v>
      </c>
      <c r="G80" s="115" t="str">
        <f t="shared" si="5"/>
        <v/>
      </c>
      <c r="H80" s="115" t="str">
        <f>IFERROR(SMALL(G$2:G$100,ROWS(G$2:$G80)),"")</f>
        <v/>
      </c>
      <c r="I80" s="115" t="str">
        <f t="shared" si="6"/>
        <v/>
      </c>
      <c r="K80" t="str">
        <f t="shared" si="8"/>
        <v/>
      </c>
      <c r="L80" s="115" t="str">
        <f>IFERROR(SMALL(K$2:K$100,ROWS($G$2:K80)),"")</f>
        <v/>
      </c>
      <c r="M80" t="str">
        <f t="shared" si="9"/>
        <v/>
      </c>
    </row>
    <row r="81" spans="1:13" x14ac:dyDescent="0.25">
      <c r="A81" s="114">
        <f>ROWS(A$2:$B81)</f>
        <v>80</v>
      </c>
      <c r="B81"/>
      <c r="C81"/>
      <c r="D81"/>
      <c r="E81" s="115" t="str">
        <f t="shared" si="7"/>
        <v>/</v>
      </c>
      <c r="F81" s="114">
        <f>ROWS($B$2:F81)</f>
        <v>80</v>
      </c>
      <c r="G81" s="115" t="str">
        <f t="shared" si="5"/>
        <v/>
      </c>
      <c r="H81" s="115" t="str">
        <f>IFERROR(SMALL(G$2:G$100,ROWS(G$2:$G81)),"")</f>
        <v/>
      </c>
      <c r="I81" s="115" t="str">
        <f t="shared" si="6"/>
        <v/>
      </c>
      <c r="K81" t="str">
        <f t="shared" si="8"/>
        <v/>
      </c>
      <c r="L81" s="115" t="str">
        <f>IFERROR(SMALL(K$2:K$100,ROWS($G$2:K81)),"")</f>
        <v/>
      </c>
      <c r="M81" t="str">
        <f t="shared" si="9"/>
        <v/>
      </c>
    </row>
    <row r="82" spans="1:13" x14ac:dyDescent="0.25">
      <c r="A82" s="114">
        <f>ROWS(A$2:$B82)</f>
        <v>81</v>
      </c>
      <c r="B82"/>
      <c r="C82"/>
      <c r="D82"/>
      <c r="E82" s="115" t="str">
        <f t="shared" si="7"/>
        <v>/</v>
      </c>
      <c r="F82" s="114">
        <f>ROWS($B$2:F82)</f>
        <v>81</v>
      </c>
      <c r="G82" s="115" t="str">
        <f t="shared" si="5"/>
        <v/>
      </c>
      <c r="H82" s="115" t="str">
        <f>IFERROR(SMALL(G$2:G$100,ROWS(G$2:$G82)),"")</f>
        <v/>
      </c>
      <c r="I82" s="115" t="str">
        <f t="shared" si="6"/>
        <v/>
      </c>
      <c r="K82" t="str">
        <f t="shared" si="8"/>
        <v/>
      </c>
      <c r="L82" s="115" t="str">
        <f>IFERROR(SMALL(K$2:K$100,ROWS($G$2:K82)),"")</f>
        <v/>
      </c>
      <c r="M82" t="str">
        <f t="shared" si="9"/>
        <v/>
      </c>
    </row>
    <row r="83" spans="1:13" x14ac:dyDescent="0.25">
      <c r="A83" s="114">
        <f>ROWS(A$2:$B83)</f>
        <v>82</v>
      </c>
      <c r="B83"/>
      <c r="C83"/>
      <c r="D83"/>
      <c r="E83" s="115" t="str">
        <f t="shared" si="7"/>
        <v>/</v>
      </c>
      <c r="F83" s="114">
        <f>ROWS($B$2:F83)</f>
        <v>82</v>
      </c>
      <c r="G83" s="115" t="str">
        <f t="shared" si="5"/>
        <v/>
      </c>
      <c r="H83" s="115" t="str">
        <f>IFERROR(SMALL(G$2:G$100,ROWS(G$2:$G83)),"")</f>
        <v/>
      </c>
      <c r="I83" s="115" t="str">
        <f t="shared" si="6"/>
        <v/>
      </c>
      <c r="K83" t="str">
        <f t="shared" si="8"/>
        <v/>
      </c>
      <c r="L83" s="115" t="str">
        <f>IFERROR(SMALL(K$2:K$100,ROWS($G$2:K83)),"")</f>
        <v/>
      </c>
      <c r="M83" t="str">
        <f t="shared" si="9"/>
        <v/>
      </c>
    </row>
    <row r="84" spans="1:13" x14ac:dyDescent="0.25">
      <c r="A84" s="114">
        <f>ROWS(A$2:$B84)</f>
        <v>83</v>
      </c>
      <c r="B84"/>
      <c r="C84"/>
      <c r="D84"/>
      <c r="E84" s="115" t="str">
        <f t="shared" si="7"/>
        <v>/</v>
      </c>
      <c r="F84" s="114">
        <f>ROWS($B$2:F84)</f>
        <v>83</v>
      </c>
      <c r="G84" s="115" t="str">
        <f t="shared" si="5"/>
        <v/>
      </c>
      <c r="H84" s="115" t="str">
        <f>IFERROR(SMALL(G$2:G$100,ROWS(G$2:$G84)),"")</f>
        <v/>
      </c>
      <c r="I84" s="115" t="str">
        <f t="shared" si="6"/>
        <v/>
      </c>
      <c r="K84" t="str">
        <f t="shared" si="8"/>
        <v/>
      </c>
      <c r="L84" s="115" t="str">
        <f>IFERROR(SMALL(K$2:K$100,ROWS($G$2:K84)),"")</f>
        <v/>
      </c>
      <c r="M84" t="str">
        <f t="shared" si="9"/>
        <v/>
      </c>
    </row>
    <row r="85" spans="1:13" x14ac:dyDescent="0.25">
      <c r="A85" s="114">
        <f>ROWS(A$2:$B85)</f>
        <v>84</v>
      </c>
      <c r="B85"/>
      <c r="C85"/>
      <c r="D85"/>
      <c r="E85" s="115" t="str">
        <f t="shared" si="7"/>
        <v>/</v>
      </c>
      <c r="F85" s="114">
        <f>ROWS($B$2:F85)</f>
        <v>84</v>
      </c>
      <c r="G85" s="115" t="str">
        <f t="shared" si="5"/>
        <v/>
      </c>
      <c r="H85" s="115" t="str">
        <f>IFERROR(SMALL(G$2:G$100,ROWS(G$2:$G85)),"")</f>
        <v/>
      </c>
      <c r="I85" s="115" t="str">
        <f t="shared" si="6"/>
        <v/>
      </c>
      <c r="K85" t="str">
        <f t="shared" si="8"/>
        <v/>
      </c>
      <c r="L85" s="115" t="str">
        <f>IFERROR(SMALL(K$2:K$100,ROWS($G$2:K85)),"")</f>
        <v/>
      </c>
      <c r="M85" t="str">
        <f t="shared" si="9"/>
        <v/>
      </c>
    </row>
    <row r="86" spans="1:13" x14ac:dyDescent="0.25">
      <c r="A86" s="114">
        <f>ROWS(A$2:$B86)</f>
        <v>85</v>
      </c>
      <c r="B86"/>
      <c r="C86"/>
      <c r="D86"/>
      <c r="E86" s="115" t="str">
        <f t="shared" si="7"/>
        <v>/</v>
      </c>
      <c r="F86" s="114">
        <f>ROWS($B$2:F86)</f>
        <v>85</v>
      </c>
      <c r="G86" s="115" t="str">
        <f t="shared" si="5"/>
        <v/>
      </c>
      <c r="H86" s="115" t="str">
        <f>IFERROR(SMALL(G$2:G$100,ROWS(G$2:$G86)),"")</f>
        <v/>
      </c>
      <c r="I86" s="115" t="str">
        <f t="shared" si="6"/>
        <v/>
      </c>
      <c r="K86" t="str">
        <f t="shared" si="8"/>
        <v/>
      </c>
      <c r="L86" s="115" t="str">
        <f>IFERROR(SMALL(K$2:K$100,ROWS($G$2:K86)),"")</f>
        <v/>
      </c>
      <c r="M86" t="str">
        <f t="shared" si="9"/>
        <v/>
      </c>
    </row>
    <row r="87" spans="1:13" x14ac:dyDescent="0.25">
      <c r="A87" s="114">
        <f>ROWS(A$2:$B87)</f>
        <v>86</v>
      </c>
      <c r="B87"/>
      <c r="C87"/>
      <c r="D87"/>
      <c r="E87" s="115" t="str">
        <f t="shared" si="7"/>
        <v>/</v>
      </c>
      <c r="F87" s="114">
        <f>ROWS($B$2:F87)</f>
        <v>86</v>
      </c>
      <c r="G87" s="115" t="str">
        <f t="shared" si="5"/>
        <v/>
      </c>
      <c r="H87" s="115" t="str">
        <f>IFERROR(SMALL(G$2:G$100,ROWS(G$2:$G87)),"")</f>
        <v/>
      </c>
      <c r="I87" s="115" t="str">
        <f t="shared" si="6"/>
        <v/>
      </c>
      <c r="K87" t="str">
        <f t="shared" si="8"/>
        <v/>
      </c>
      <c r="L87" s="115" t="str">
        <f>IFERROR(SMALL(K$2:K$100,ROWS($G$2:K87)),"")</f>
        <v/>
      </c>
      <c r="M87" t="str">
        <f t="shared" si="9"/>
        <v/>
      </c>
    </row>
    <row r="88" spans="1:13" x14ac:dyDescent="0.25">
      <c r="A88" s="114">
        <f>ROWS(A$2:$B88)</f>
        <v>87</v>
      </c>
      <c r="B88"/>
      <c r="C88"/>
      <c r="D88"/>
      <c r="E88" s="115" t="str">
        <f t="shared" si="7"/>
        <v>/</v>
      </c>
      <c r="F88" s="114">
        <f>ROWS($B$2:F88)</f>
        <v>87</v>
      </c>
      <c r="G88" s="115" t="str">
        <f t="shared" si="5"/>
        <v/>
      </c>
      <c r="H88" s="115" t="str">
        <f>IFERROR(SMALL(G$2:G$100,ROWS(G$2:$G88)),"")</f>
        <v/>
      </c>
      <c r="I88" s="115" t="str">
        <f t="shared" si="6"/>
        <v/>
      </c>
      <c r="K88" t="str">
        <f t="shared" si="8"/>
        <v/>
      </c>
      <c r="L88" s="115" t="str">
        <f>IFERROR(SMALL(K$2:K$100,ROWS($G$2:K88)),"")</f>
        <v/>
      </c>
      <c r="M88" t="str">
        <f t="shared" si="9"/>
        <v/>
      </c>
    </row>
    <row r="89" spans="1:13" x14ac:dyDescent="0.25">
      <c r="A89" s="114">
        <f>ROWS(A$2:$B89)</f>
        <v>88</v>
      </c>
      <c r="B89"/>
      <c r="C89"/>
      <c r="D89"/>
      <c r="E89" s="115" t="str">
        <f t="shared" si="7"/>
        <v>/</v>
      </c>
      <c r="F89" s="114">
        <f>ROWS($B$2:F89)</f>
        <v>88</v>
      </c>
      <c r="G89" s="115" t="str">
        <f t="shared" si="5"/>
        <v/>
      </c>
      <c r="H89" s="115" t="str">
        <f>IFERROR(SMALL(G$2:G$100,ROWS(G$2:$G89)),"")</f>
        <v/>
      </c>
      <c r="I89" s="115" t="str">
        <f t="shared" si="6"/>
        <v/>
      </c>
      <c r="K89" t="str">
        <f t="shared" si="8"/>
        <v/>
      </c>
      <c r="L89" s="115" t="str">
        <f>IFERROR(SMALL(K$2:K$100,ROWS($G$2:K89)),"")</f>
        <v/>
      </c>
      <c r="M89" t="str">
        <f t="shared" si="9"/>
        <v/>
      </c>
    </row>
    <row r="90" spans="1:13" x14ac:dyDescent="0.25">
      <c r="A90" s="114">
        <f>ROWS(A$2:$B90)</f>
        <v>89</v>
      </c>
      <c r="B90"/>
      <c r="C90"/>
      <c r="D90"/>
      <c r="E90" s="115" t="str">
        <f t="shared" si="7"/>
        <v>/</v>
      </c>
      <c r="F90" s="114">
        <f>ROWS($B$2:F90)</f>
        <v>89</v>
      </c>
      <c r="G90" s="115" t="str">
        <f t="shared" si="5"/>
        <v/>
      </c>
      <c r="H90" s="115" t="str">
        <f>IFERROR(SMALL(G$2:G$100,ROWS(G$2:$G90)),"")</f>
        <v/>
      </c>
      <c r="I90" s="115" t="str">
        <f t="shared" si="6"/>
        <v/>
      </c>
      <c r="K90" t="str">
        <f t="shared" si="8"/>
        <v/>
      </c>
      <c r="L90" s="115" t="str">
        <f>IFERROR(SMALL(K$2:K$100,ROWS($G$2:K90)),"")</f>
        <v/>
      </c>
      <c r="M90" t="str">
        <f t="shared" si="9"/>
        <v/>
      </c>
    </row>
    <row r="91" spans="1:13" x14ac:dyDescent="0.25">
      <c r="A91" s="114">
        <f>ROWS(A$2:$B91)</f>
        <v>90</v>
      </c>
      <c r="B91"/>
      <c r="C91"/>
      <c r="D91"/>
      <c r="E91" s="115" t="str">
        <f t="shared" si="7"/>
        <v>/</v>
      </c>
      <c r="F91" s="114">
        <f>ROWS($B$2:F91)</f>
        <v>90</v>
      </c>
      <c r="G91" s="115" t="str">
        <f t="shared" si="5"/>
        <v/>
      </c>
      <c r="H91" s="115" t="str">
        <f>IFERROR(SMALL(G$2:G$100,ROWS(G$2:$G91)),"")</f>
        <v/>
      </c>
      <c r="I91" s="115" t="str">
        <f t="shared" si="6"/>
        <v/>
      </c>
      <c r="K91" t="str">
        <f t="shared" si="8"/>
        <v/>
      </c>
      <c r="L91" s="115" t="str">
        <f>IFERROR(SMALL(K$2:K$100,ROWS($G$2:K91)),"")</f>
        <v/>
      </c>
      <c r="M91" t="str">
        <f t="shared" si="9"/>
        <v/>
      </c>
    </row>
    <row r="92" spans="1:13" x14ac:dyDescent="0.25">
      <c r="A92" s="114">
        <f>ROWS(A$2:$B92)</f>
        <v>91</v>
      </c>
      <c r="B92"/>
      <c r="C92"/>
      <c r="D92"/>
      <c r="E92" s="115" t="str">
        <f t="shared" si="7"/>
        <v>/</v>
      </c>
      <c r="F92" s="114">
        <f>ROWS($B$2:F92)</f>
        <v>91</v>
      </c>
      <c r="G92" s="115" t="str">
        <f t="shared" si="5"/>
        <v/>
      </c>
      <c r="H92" s="115" t="str">
        <f>IFERROR(SMALL(G$2:G$100,ROWS(G$2:$G92)),"")</f>
        <v/>
      </c>
      <c r="I92" s="115" t="str">
        <f t="shared" si="6"/>
        <v/>
      </c>
      <c r="K92" t="str">
        <f t="shared" si="8"/>
        <v/>
      </c>
      <c r="L92" s="115" t="str">
        <f>IFERROR(SMALL(K$2:K$100,ROWS($G$2:K92)),"")</f>
        <v/>
      </c>
      <c r="M92" t="str">
        <f t="shared" si="9"/>
        <v/>
      </c>
    </row>
    <row r="93" spans="1:13" x14ac:dyDescent="0.25">
      <c r="A93" s="114">
        <f>ROWS(A$2:$B93)</f>
        <v>92</v>
      </c>
      <c r="B93"/>
      <c r="C93"/>
      <c r="D93"/>
      <c r="E93" s="115" t="str">
        <f t="shared" si="7"/>
        <v>/</v>
      </c>
      <c r="F93" s="114">
        <f>ROWS($B$2:F93)</f>
        <v>92</v>
      </c>
      <c r="G93" s="115" t="str">
        <f t="shared" si="5"/>
        <v/>
      </c>
      <c r="H93" s="115" t="str">
        <f>IFERROR(SMALL(G$2:G$100,ROWS(G$2:$G93)),"")</f>
        <v/>
      </c>
      <c r="I93" s="115" t="str">
        <f t="shared" si="6"/>
        <v/>
      </c>
      <c r="K93" t="str">
        <f t="shared" si="8"/>
        <v/>
      </c>
      <c r="L93" s="115" t="str">
        <f>IFERROR(SMALL(K$2:K$100,ROWS($G$2:K93)),"")</f>
        <v/>
      </c>
      <c r="M93" t="str">
        <f t="shared" si="9"/>
        <v/>
      </c>
    </row>
    <row r="94" spans="1:13" x14ac:dyDescent="0.25">
      <c r="A94" s="114">
        <f>ROWS(A$2:$B94)</f>
        <v>93</v>
      </c>
      <c r="B94"/>
      <c r="C94"/>
      <c r="D94"/>
      <c r="E94" s="115" t="str">
        <f t="shared" si="7"/>
        <v>/</v>
      </c>
      <c r="F94" s="114">
        <f>ROWS($B$2:F94)</f>
        <v>93</v>
      </c>
      <c r="G94" s="115" t="str">
        <f t="shared" si="5"/>
        <v/>
      </c>
      <c r="H94" s="115" t="str">
        <f>IFERROR(SMALL(G$2:G$100,ROWS(G$2:$G94)),"")</f>
        <v/>
      </c>
      <c r="I94" s="115" t="str">
        <f t="shared" si="6"/>
        <v/>
      </c>
      <c r="K94" t="str">
        <f t="shared" si="8"/>
        <v/>
      </c>
      <c r="L94" s="115" t="str">
        <f>IFERROR(SMALL(K$2:K$100,ROWS($G$2:K94)),"")</f>
        <v/>
      </c>
      <c r="M94" t="str">
        <f t="shared" si="9"/>
        <v/>
      </c>
    </row>
    <row r="95" spans="1:13" x14ac:dyDescent="0.25">
      <c r="A95" s="114">
        <f>ROWS(A$2:$B95)</f>
        <v>94</v>
      </c>
      <c r="B95"/>
      <c r="C95"/>
      <c r="D95"/>
      <c r="E95" s="115" t="str">
        <f t="shared" si="7"/>
        <v>/</v>
      </c>
      <c r="F95" s="114">
        <f>ROWS($B$2:F95)</f>
        <v>94</v>
      </c>
      <c r="G95" s="115" t="str">
        <f t="shared" si="5"/>
        <v/>
      </c>
      <c r="H95" s="115" t="str">
        <f>IFERROR(SMALL(G$2:G$100,ROWS(G$2:$G95)),"")</f>
        <v/>
      </c>
      <c r="I95" s="115" t="str">
        <f t="shared" si="6"/>
        <v/>
      </c>
      <c r="K95" t="str">
        <f t="shared" si="8"/>
        <v/>
      </c>
      <c r="L95" s="115" t="str">
        <f>IFERROR(SMALL(K$2:K$100,ROWS($G$2:K95)),"")</f>
        <v/>
      </c>
      <c r="M95" t="str">
        <f t="shared" si="9"/>
        <v/>
      </c>
    </row>
    <row r="96" spans="1:13" x14ac:dyDescent="0.25">
      <c r="A96" s="114">
        <f>ROWS(A$2:$B96)</f>
        <v>95</v>
      </c>
      <c r="B96"/>
      <c r="C96"/>
      <c r="D96"/>
      <c r="E96" s="115" t="str">
        <f t="shared" si="7"/>
        <v>/</v>
      </c>
      <c r="F96" s="114">
        <f>ROWS($B$2:F96)</f>
        <v>95</v>
      </c>
      <c r="G96" s="115" t="str">
        <f t="shared" si="5"/>
        <v/>
      </c>
      <c r="H96" s="115" t="str">
        <f>IFERROR(SMALL(G$2:G$100,ROWS(G$2:$G96)),"")</f>
        <v/>
      </c>
      <c r="I96" s="115" t="str">
        <f t="shared" si="6"/>
        <v/>
      </c>
      <c r="K96" t="str">
        <f t="shared" si="8"/>
        <v/>
      </c>
      <c r="L96" s="115" t="str">
        <f>IFERROR(SMALL(K$2:K$100,ROWS($G$2:K96)),"")</f>
        <v/>
      </c>
      <c r="M96" t="str">
        <f t="shared" si="9"/>
        <v/>
      </c>
    </row>
    <row r="97" spans="1:13" x14ac:dyDescent="0.25">
      <c r="A97" s="114">
        <f>ROWS(A$2:$B97)</f>
        <v>96</v>
      </c>
      <c r="B97"/>
      <c r="C97"/>
      <c r="D97"/>
      <c r="E97" s="115" t="str">
        <f t="shared" si="7"/>
        <v>/</v>
      </c>
      <c r="F97" s="114">
        <f>ROWS($B$2:F97)</f>
        <v>96</v>
      </c>
      <c r="G97" s="115" t="str">
        <f t="shared" si="5"/>
        <v/>
      </c>
      <c r="H97" s="115" t="str">
        <f>IFERROR(SMALL(G$2:G$100,ROWS(G$2:$G97)),"")</f>
        <v/>
      </c>
      <c r="I97" s="115" t="str">
        <f t="shared" si="6"/>
        <v/>
      </c>
      <c r="K97" t="str">
        <f t="shared" si="8"/>
        <v/>
      </c>
      <c r="L97" s="115" t="str">
        <f>IFERROR(SMALL(K$2:K$100,ROWS($G$2:K97)),"")</f>
        <v/>
      </c>
      <c r="M97" t="str">
        <f t="shared" si="9"/>
        <v/>
      </c>
    </row>
    <row r="98" spans="1:13" x14ac:dyDescent="0.25">
      <c r="A98" s="114">
        <f>ROWS(A$2:$B98)</f>
        <v>97</v>
      </c>
      <c r="B98"/>
      <c r="C98"/>
      <c r="D98"/>
      <c r="E98" s="115" t="str">
        <f t="shared" si="7"/>
        <v>/</v>
      </c>
      <c r="F98" s="114">
        <f>ROWS($B$2:F98)</f>
        <v>97</v>
      </c>
      <c r="G98" s="115" t="str">
        <f t="shared" si="5"/>
        <v/>
      </c>
      <c r="H98" s="115" t="str">
        <f>IFERROR(SMALL(G$2:G$100,ROWS(G$2:$G98)),"")</f>
        <v/>
      </c>
      <c r="I98" s="115" t="str">
        <f t="shared" si="6"/>
        <v/>
      </c>
      <c r="K98" t="str">
        <f t="shared" si="8"/>
        <v/>
      </c>
      <c r="L98" s="115" t="str">
        <f>IFERROR(SMALL(K$2:K$100,ROWS($G$2:K98)),"")</f>
        <v/>
      </c>
      <c r="M98" t="str">
        <f t="shared" si="9"/>
        <v/>
      </c>
    </row>
    <row r="99" spans="1:13" x14ac:dyDescent="0.25">
      <c r="A99" s="114">
        <f>ROWS(A$2:$B99)</f>
        <v>98</v>
      </c>
      <c r="B99"/>
      <c r="C99"/>
      <c r="D99"/>
      <c r="E99" s="115" t="str">
        <f t="shared" si="7"/>
        <v>/</v>
      </c>
      <c r="F99" s="114">
        <f>ROWS($B$2:F99)</f>
        <v>98</v>
      </c>
      <c r="G99" s="115" t="str">
        <f t="shared" si="5"/>
        <v/>
      </c>
      <c r="H99" s="115" t="str">
        <f>IFERROR(SMALL(G$2:G$100,ROWS(G$2:$G99)),"")</f>
        <v/>
      </c>
      <c r="I99" s="115" t="str">
        <f t="shared" si="6"/>
        <v/>
      </c>
      <c r="K99" t="str">
        <f t="shared" si="8"/>
        <v/>
      </c>
      <c r="L99" s="115" t="str">
        <f>IFERROR(SMALL(K$2:K$100,ROWS($G$2:K99)),"")</f>
        <v/>
      </c>
      <c r="M99" t="str">
        <f t="shared" si="9"/>
        <v/>
      </c>
    </row>
    <row r="100" spans="1:13" x14ac:dyDescent="0.25">
      <c r="A100" s="114">
        <f>ROWS(A$2:$B100)</f>
        <v>99</v>
      </c>
      <c r="B100"/>
      <c r="C100"/>
      <c r="D100"/>
      <c r="E100" s="115" t="str">
        <f t="shared" si="7"/>
        <v>/</v>
      </c>
      <c r="F100" s="114">
        <f>ROWS($B$2:F100)</f>
        <v>99</v>
      </c>
      <c r="G100" s="115" t="str">
        <f t="shared" si="5"/>
        <v/>
      </c>
      <c r="H100" s="115" t="str">
        <f>IFERROR(SMALL(G$2:G$100,ROWS(G$2:$G100)),"")</f>
        <v/>
      </c>
      <c r="I100" s="115" t="str">
        <f t="shared" si="6"/>
        <v/>
      </c>
      <c r="K100" t="str">
        <f t="shared" si="8"/>
        <v/>
      </c>
      <c r="L100" s="115" t="str">
        <f>IFERROR(SMALL(K$2:K$100,ROWS($G$2:K100)),"")</f>
        <v/>
      </c>
      <c r="M100" t="str">
        <f t="shared" si="9"/>
        <v/>
      </c>
    </row>
    <row r="101" spans="1:13" s="122" customFormat="1" x14ac:dyDescent="0.25">
      <c r="A101" s="120"/>
      <c r="B101" s="121" t="s">
        <v>192</v>
      </c>
    </row>
    <row r="102" spans="1:13" x14ac:dyDescent="0.25">
      <c r="A102" s="114"/>
      <c r="B102"/>
      <c r="C102"/>
      <c r="D102"/>
      <c r="E102"/>
      <c r="F102"/>
      <c r="G102"/>
    </row>
    <row r="103" spans="1:13" x14ac:dyDescent="0.25">
      <c r="A103" s="114"/>
      <c r="B103"/>
      <c r="C103"/>
      <c r="D103"/>
      <c r="E103"/>
      <c r="F103"/>
      <c r="G103"/>
    </row>
    <row r="104" spans="1:13" x14ac:dyDescent="0.25">
      <c r="A104" s="114"/>
      <c r="B104"/>
      <c r="C104"/>
      <c r="D104"/>
      <c r="E104"/>
      <c r="F104"/>
      <c r="G104"/>
    </row>
    <row r="105" spans="1:13" x14ac:dyDescent="0.25">
      <c r="A105" s="114"/>
      <c r="B105"/>
      <c r="C105"/>
      <c r="D105"/>
      <c r="E105"/>
      <c r="F105"/>
      <c r="G105"/>
    </row>
    <row r="106" spans="1:13" x14ac:dyDescent="0.25">
      <c r="A106" s="114"/>
      <c r="B106"/>
      <c r="C106"/>
      <c r="D106"/>
      <c r="E106"/>
      <c r="F106"/>
      <c r="G106"/>
    </row>
    <row r="107" spans="1:13" x14ac:dyDescent="0.25">
      <c r="A107" s="114"/>
      <c r="B107"/>
      <c r="C107"/>
      <c r="D107"/>
      <c r="E107"/>
      <c r="F107"/>
      <c r="G107"/>
    </row>
    <row r="108" spans="1:13" x14ac:dyDescent="0.25">
      <c r="A108" s="114"/>
      <c r="B108"/>
      <c r="C108"/>
      <c r="D108"/>
      <c r="E108"/>
      <c r="F108"/>
      <c r="G108"/>
    </row>
    <row r="109" spans="1:13" x14ac:dyDescent="0.25">
      <c r="A109" s="114"/>
      <c r="B109"/>
      <c r="C109"/>
      <c r="D109"/>
      <c r="E109"/>
      <c r="F109"/>
      <c r="G109"/>
    </row>
    <row r="110" spans="1:13" x14ac:dyDescent="0.25">
      <c r="A110" s="114"/>
      <c r="B110"/>
      <c r="C110"/>
      <c r="D110"/>
      <c r="E110"/>
      <c r="F110"/>
      <c r="G110"/>
    </row>
    <row r="111" spans="1:13" x14ac:dyDescent="0.25">
      <c r="A111" s="114"/>
      <c r="B111"/>
      <c r="C111"/>
      <c r="D111"/>
      <c r="E111"/>
      <c r="F111"/>
      <c r="G111"/>
    </row>
    <row r="112" spans="1:13" x14ac:dyDescent="0.25">
      <c r="A112" s="114"/>
      <c r="B112"/>
      <c r="C112"/>
      <c r="D112"/>
      <c r="E112"/>
      <c r="F112"/>
      <c r="G112"/>
    </row>
    <row r="113" spans="1:7" x14ac:dyDescent="0.25">
      <c r="A113" s="114"/>
      <c r="B113"/>
      <c r="C113"/>
      <c r="D113"/>
      <c r="E113"/>
      <c r="F113"/>
      <c r="G113"/>
    </row>
    <row r="114" spans="1:7" x14ac:dyDescent="0.25">
      <c r="A114" s="114"/>
      <c r="B114"/>
      <c r="C114"/>
      <c r="D114"/>
      <c r="E114"/>
      <c r="F114"/>
      <c r="G114"/>
    </row>
    <row r="115" spans="1:7" x14ac:dyDescent="0.25">
      <c r="A115" s="114"/>
      <c r="B115"/>
      <c r="C115"/>
      <c r="D115"/>
      <c r="E115"/>
      <c r="F115"/>
      <c r="G115"/>
    </row>
    <row r="116" spans="1:7" x14ac:dyDescent="0.25">
      <c r="A116" s="114"/>
      <c r="B116"/>
      <c r="C116"/>
      <c r="D116"/>
      <c r="E116"/>
      <c r="F116"/>
      <c r="G116"/>
    </row>
  </sheetData>
  <sheetProtection algorithmName="SHA-512" hashValue="biGwHryjG2ERX7TG/O4F/KAugC48WWUlOzhZjI0AAumM9dOGdpzKPrrYSNvKwqNnub32IGgL8Atuk+jYJkCFlg==" saltValue="fSQmqn+DTCbbGZCKYrU94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bestFit="1" customWidth="1"/>
    <col min="2" max="2" width="65.7109375" style="115" bestFit="1" customWidth="1"/>
    <col min="3" max="3" width="68" style="115" bestFit="1" customWidth="1"/>
    <col min="4" max="4" width="12.28515625" style="115" bestFit="1" customWidth="1"/>
    <col min="5" max="5" width="12.42578125" style="115" bestFit="1" customWidth="1"/>
    <col min="6" max="6" width="114.28515625" style="115" customWidth="1"/>
    <col min="7" max="7" width="10.42578125" style="115" customWidth="1"/>
    <col min="8" max="8" width="12.42578125" style="115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16" t="s">
        <v>184</v>
      </c>
      <c r="B1" s="123" t="s">
        <v>193</v>
      </c>
      <c r="C1" s="124" t="s">
        <v>38</v>
      </c>
      <c r="D1" s="117" t="s">
        <v>162</v>
      </c>
      <c r="E1" s="117" t="s">
        <v>194</v>
      </c>
      <c r="F1" s="116" t="s">
        <v>195</v>
      </c>
      <c r="G1" s="116" t="s">
        <v>184</v>
      </c>
      <c r="H1" s="116" t="s">
        <v>209</v>
      </c>
      <c r="I1" s="116" t="s">
        <v>186</v>
      </c>
      <c r="J1" s="116" t="s">
        <v>187</v>
      </c>
      <c r="K1" s="118" t="s">
        <v>196</v>
      </c>
      <c r="L1" s="125" t="s">
        <v>197</v>
      </c>
      <c r="M1" s="116" t="s">
        <v>209</v>
      </c>
      <c r="N1" s="116" t="s">
        <v>184</v>
      </c>
      <c r="O1" s="116" t="s">
        <v>186</v>
      </c>
      <c r="P1" s="116" t="s">
        <v>187</v>
      </c>
      <c r="Q1" s="118" t="s">
        <v>38</v>
      </c>
      <c r="R1" s="125" t="s">
        <v>198</v>
      </c>
      <c r="S1" s="116" t="s">
        <v>184</v>
      </c>
      <c r="T1" s="116" t="s">
        <v>187</v>
      </c>
      <c r="U1" s="116" t="s">
        <v>199</v>
      </c>
      <c r="V1" s="118" t="s">
        <v>162</v>
      </c>
      <c r="W1" s="116" t="s">
        <v>200</v>
      </c>
      <c r="X1" s="125" t="s">
        <v>201</v>
      </c>
      <c r="Y1" s="116" t="s">
        <v>202</v>
      </c>
      <c r="Z1" s="119" t="s">
        <v>203</v>
      </c>
    </row>
    <row r="2" spans="1:26" x14ac:dyDescent="0.25">
      <c r="A2" s="114">
        <f>ROWS(A$2:$B2)</f>
        <v>1</v>
      </c>
      <c r="B2" s="172" t="s">
        <v>214</v>
      </c>
      <c r="C2" s="130" t="s">
        <v>214</v>
      </c>
      <c r="E2" s="115">
        <v>2030101</v>
      </c>
      <c r="F2" s="115" t="str">
        <f>B2&amp;"/"&amp;C2&amp;"/"&amp;D2</f>
        <v>Frühförderung/Frühförderung/</v>
      </c>
      <c r="G2" s="114">
        <f>ROWS($B$2:G2)</f>
        <v>1</v>
      </c>
      <c r="H2" s="133"/>
      <c r="I2" s="115">
        <f>IF(B2=B1,"",IF(LEN(B2)&lt;1,"",A2))</f>
        <v>1</v>
      </c>
      <c r="J2" s="115">
        <f>IFERROR(SMALL(I$2:I$100,ROWS($E$2:I2)),"")</f>
        <v>1</v>
      </c>
      <c r="K2" s="115" t="str">
        <f t="shared" ref="K2:K65" si="0">IFERROR(VLOOKUP(J2,A:B,2,0),IF(J1&lt;&gt;"","&lt;Neu&gt;",""))</f>
        <v>Frühförderung</v>
      </c>
      <c r="L2" s="173" t="str">
        <f>Deckblatt_BINT_FF_SF!C8</f>
        <v>Frühförderung</v>
      </c>
      <c r="M2" s="134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Frühförderung</v>
      </c>
      <c r="R2" s="173" t="str">
        <f>Deckblatt_BINT_FF_SF!C9</f>
        <v>Frühförderung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73">
        <f>Deckblatt_BINT_FF_SF!C10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2030101</v>
      </c>
    </row>
    <row r="3" spans="1:26" x14ac:dyDescent="0.25">
      <c r="A3" s="114">
        <f>ROWS(A$2:$B3)</f>
        <v>2</v>
      </c>
      <c r="F3" s="115" t="str">
        <f t="shared" ref="F3:F66" si="4">B3&amp;"/"&amp;C3&amp;"/"&amp;D3</f>
        <v>//</v>
      </c>
      <c r="G3" s="114">
        <f>ROWS($B$2:G3)</f>
        <v>2</v>
      </c>
      <c r="H3" s="133"/>
      <c r="I3" s="115" t="str">
        <f t="shared" ref="I3:I66" si="5">IF(B3=B2,"",IF(LEN(B3)&lt;1,"",A3))</f>
        <v/>
      </c>
      <c r="J3" s="115" t="str">
        <f>IFERROR(SMALL(I$2:I$100,ROWS($E$2:I3)),"")</f>
        <v/>
      </c>
      <c r="K3" s="115" t="str">
        <f t="shared" si="0"/>
        <v>&lt;Neu&gt;</v>
      </c>
      <c r="M3" s="13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14">
        <f>ROWS(A$2:$B4)</f>
        <v>3</v>
      </c>
      <c r="F4" s="115" t="str">
        <f t="shared" si="4"/>
        <v>//</v>
      </c>
      <c r="G4" s="114">
        <f>ROWS($B$2:G4)</f>
        <v>3</v>
      </c>
      <c r="H4" s="133"/>
      <c r="I4" s="115" t="str">
        <f t="shared" si="5"/>
        <v/>
      </c>
      <c r="J4" s="115" t="str">
        <f>IFERROR(SMALL(I$2:I$100,ROWS($E$2:I4)),"")</f>
        <v/>
      </c>
      <c r="K4" s="115" t="str">
        <f t="shared" si="0"/>
        <v/>
      </c>
      <c r="M4" s="13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15"/>
    </row>
    <row r="5" spans="1:26" x14ac:dyDescent="0.25">
      <c r="A5" s="114">
        <f>ROWS(A$2:$B5)</f>
        <v>4</v>
      </c>
      <c r="F5" s="115" t="str">
        <f t="shared" si="4"/>
        <v>//</v>
      </c>
      <c r="G5" s="114">
        <f>ROWS($B$2:G5)</f>
        <v>4</v>
      </c>
      <c r="H5" s="133"/>
      <c r="I5" s="115" t="str">
        <f t="shared" si="5"/>
        <v/>
      </c>
      <c r="J5" s="115" t="str">
        <f>IFERROR(SMALL(I$2:I$100,ROWS($E$2:I5)),"")</f>
        <v/>
      </c>
      <c r="K5" s="115" t="str">
        <f t="shared" si="0"/>
        <v/>
      </c>
      <c r="M5" s="13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14">
        <f>ROWS(A$2:$B6)</f>
        <v>5</v>
      </c>
      <c r="F6" s="115" t="str">
        <f t="shared" si="4"/>
        <v>//</v>
      </c>
      <c r="G6" s="114">
        <f>ROWS($B$2:G6)</f>
        <v>5</v>
      </c>
      <c r="H6" s="133"/>
      <c r="I6" s="115" t="str">
        <f t="shared" si="5"/>
        <v/>
      </c>
      <c r="J6" s="115" t="str">
        <f>IFERROR(SMALL(I$2:I$100,ROWS($E$2:I6)),"")</f>
        <v/>
      </c>
      <c r="K6" s="115" t="str">
        <f t="shared" si="0"/>
        <v/>
      </c>
      <c r="M6" s="13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14">
        <f>ROWS(A$2:$B7)</f>
        <v>6</v>
      </c>
      <c r="F7" s="115" t="str">
        <f t="shared" si="4"/>
        <v>//</v>
      </c>
      <c r="G7" s="114">
        <f>ROWS($B$2:G7)</f>
        <v>6</v>
      </c>
      <c r="H7" s="133"/>
      <c r="I7" s="115" t="str">
        <f t="shared" si="5"/>
        <v/>
      </c>
      <c r="J7" s="115" t="str">
        <f>IFERROR(SMALL(I$2:I$100,ROWS($E$2:I7)),"")</f>
        <v/>
      </c>
      <c r="K7" s="115" t="str">
        <f t="shared" si="0"/>
        <v/>
      </c>
      <c r="M7" s="13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14">
        <f>ROWS(A$2:$B8)</f>
        <v>7</v>
      </c>
      <c r="F8" s="115" t="str">
        <f t="shared" si="4"/>
        <v>//</v>
      </c>
      <c r="G8" s="114">
        <f>ROWS($B$2:G8)</f>
        <v>7</v>
      </c>
      <c r="H8" s="133"/>
      <c r="I8" s="115" t="str">
        <f t="shared" si="5"/>
        <v/>
      </c>
      <c r="J8" s="115" t="str">
        <f>IFERROR(SMALL(I$2:I$100,ROWS($E$2:I8)),"")</f>
        <v/>
      </c>
      <c r="K8" s="115" t="str">
        <f t="shared" si="0"/>
        <v/>
      </c>
      <c r="M8" s="13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14">
        <f>ROWS(A$2:$B9)</f>
        <v>8</v>
      </c>
      <c r="F9" s="115" t="str">
        <f t="shared" si="4"/>
        <v>//</v>
      </c>
      <c r="G9" s="114">
        <f>ROWS($B$2:G9)</f>
        <v>8</v>
      </c>
      <c r="H9" s="133"/>
      <c r="I9" s="115" t="str">
        <f t="shared" si="5"/>
        <v/>
      </c>
      <c r="J9" s="115" t="str">
        <f>IFERROR(SMALL(I$2:I$100,ROWS($E$2:I9)),"")</f>
        <v/>
      </c>
      <c r="K9" s="115" t="str">
        <f t="shared" si="0"/>
        <v/>
      </c>
      <c r="M9" s="13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14">
        <f>ROWS(A$2:$B10)</f>
        <v>9</v>
      </c>
      <c r="F10" s="115" t="str">
        <f t="shared" si="4"/>
        <v>//</v>
      </c>
      <c r="G10" s="114">
        <f>ROWS($B$2:G10)</f>
        <v>9</v>
      </c>
      <c r="H10" s="133"/>
      <c r="I10" s="115" t="str">
        <f t="shared" si="5"/>
        <v/>
      </c>
      <c r="J10" s="115" t="str">
        <f>IFERROR(SMALL(I$2:I$100,ROWS($E$2:I10)),"")</f>
        <v/>
      </c>
      <c r="K10" s="115" t="str">
        <f t="shared" si="0"/>
        <v/>
      </c>
      <c r="M10" s="13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14">
        <f>ROWS(A$2:$B11)</f>
        <v>10</v>
      </c>
      <c r="F11" s="115" t="str">
        <f t="shared" si="4"/>
        <v>//</v>
      </c>
      <c r="G11" s="114">
        <f>ROWS($B$2:G11)</f>
        <v>10</v>
      </c>
      <c r="H11" s="133"/>
      <c r="I11" s="115" t="str">
        <f t="shared" si="5"/>
        <v/>
      </c>
      <c r="J11" s="115" t="str">
        <f>IFERROR(SMALL(I$2:I$100,ROWS($E$2:I11)),"")</f>
        <v/>
      </c>
      <c r="K11" s="115" t="str">
        <f t="shared" si="0"/>
        <v/>
      </c>
      <c r="M11" s="13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14">
        <f>ROWS(A$2:$B12)</f>
        <v>11</v>
      </c>
      <c r="D12" s="126"/>
      <c r="F12" s="115" t="str">
        <f t="shared" si="4"/>
        <v>//</v>
      </c>
      <c r="G12" s="114">
        <f>ROWS($B$2:G12)</f>
        <v>11</v>
      </c>
      <c r="H12" s="133"/>
      <c r="I12" s="115" t="str">
        <f t="shared" si="5"/>
        <v/>
      </c>
      <c r="J12" s="115" t="str">
        <f>IFERROR(SMALL(I$2:I$100,ROWS($E$2:I12)),"")</f>
        <v/>
      </c>
      <c r="K12" s="115" t="str">
        <f t="shared" si="0"/>
        <v/>
      </c>
      <c r="M12" s="13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14">
        <f>ROWS(A$2:$B13)</f>
        <v>12</v>
      </c>
      <c r="F13" s="115" t="str">
        <f t="shared" si="4"/>
        <v>//</v>
      </c>
      <c r="G13" s="114">
        <f>ROWS($B$2:G13)</f>
        <v>12</v>
      </c>
      <c r="H13" s="133"/>
      <c r="I13" s="115" t="str">
        <f t="shared" si="5"/>
        <v/>
      </c>
      <c r="J13" s="115" t="str">
        <f>IFERROR(SMALL(I$2:I$100,ROWS($E$2:I13)),"")</f>
        <v/>
      </c>
      <c r="K13" s="115" t="str">
        <f t="shared" si="0"/>
        <v/>
      </c>
      <c r="M13" s="13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14">
        <f>ROWS(A$2:$B14)</f>
        <v>13</v>
      </c>
      <c r="F14" s="115" t="str">
        <f t="shared" si="4"/>
        <v>//</v>
      </c>
      <c r="G14" s="114">
        <f>ROWS($B$2:G14)</f>
        <v>13</v>
      </c>
      <c r="H14" s="133"/>
      <c r="I14" s="115" t="str">
        <f t="shared" si="5"/>
        <v/>
      </c>
      <c r="J14" s="115" t="str">
        <f>IFERROR(SMALL(I$2:I$100,ROWS($E$2:I14)),"")</f>
        <v/>
      </c>
      <c r="K14" s="115" t="str">
        <f t="shared" si="0"/>
        <v/>
      </c>
      <c r="M14" s="13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14">
        <f>ROWS(A$2:$B15)</f>
        <v>14</v>
      </c>
      <c r="F15" s="115" t="str">
        <f t="shared" si="4"/>
        <v>//</v>
      </c>
      <c r="G15" s="114">
        <f>ROWS($B$2:G15)</f>
        <v>14</v>
      </c>
      <c r="H15" s="133"/>
      <c r="I15" s="115" t="str">
        <f t="shared" si="5"/>
        <v/>
      </c>
      <c r="J15" s="115" t="str">
        <f>IFERROR(SMALL(I$2:I$100,ROWS($E$2:I15)),"")</f>
        <v/>
      </c>
      <c r="K15" s="115" t="str">
        <f t="shared" si="0"/>
        <v/>
      </c>
      <c r="M15" s="13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14">
        <f>ROWS(A$2:$B16)</f>
        <v>15</v>
      </c>
      <c r="F16" s="115" t="str">
        <f t="shared" si="4"/>
        <v>//</v>
      </c>
      <c r="G16" s="114">
        <f>ROWS($B$2:G16)</f>
        <v>15</v>
      </c>
      <c r="H16" s="133"/>
      <c r="I16" s="115" t="str">
        <f t="shared" si="5"/>
        <v/>
      </c>
      <c r="J16" s="115" t="str">
        <f>IFERROR(SMALL(I$2:I$100,ROWS($E$2:I16)),"")</f>
        <v/>
      </c>
      <c r="K16" s="115" t="str">
        <f t="shared" si="0"/>
        <v/>
      </c>
      <c r="M16" s="13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14">
        <f>ROWS(A$2:$B17)</f>
        <v>16</v>
      </c>
      <c r="D17" s="126"/>
      <c r="F17" s="115" t="str">
        <f t="shared" si="4"/>
        <v>//</v>
      </c>
      <c r="G17" s="114">
        <f>ROWS($B$2:G17)</f>
        <v>16</v>
      </c>
      <c r="H17" s="133"/>
      <c r="I17" s="115" t="str">
        <f t="shared" si="5"/>
        <v/>
      </c>
      <c r="J17" s="115" t="str">
        <f>IFERROR(SMALL(I$2:I$100,ROWS($E$2:I17)),"")</f>
        <v/>
      </c>
      <c r="K17" s="115" t="str">
        <f t="shared" si="0"/>
        <v/>
      </c>
      <c r="M17" s="13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14">
        <f>ROWS(A$2:$B18)</f>
        <v>17</v>
      </c>
      <c r="F18" s="115" t="str">
        <f t="shared" si="4"/>
        <v>//</v>
      </c>
      <c r="G18" s="114">
        <f>ROWS($B$2:G18)</f>
        <v>17</v>
      </c>
      <c r="H18" s="133"/>
      <c r="I18" s="115" t="str">
        <f t="shared" si="5"/>
        <v/>
      </c>
      <c r="J18" s="115" t="str">
        <f>IFERROR(SMALL(I$2:I$100,ROWS($E$2:I18)),"")</f>
        <v/>
      </c>
      <c r="K18" s="115" t="str">
        <f t="shared" si="0"/>
        <v/>
      </c>
      <c r="M18" s="13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14">
        <f>ROWS(A$2:$B19)</f>
        <v>18</v>
      </c>
      <c r="F19" s="115" t="str">
        <f t="shared" si="4"/>
        <v>//</v>
      </c>
      <c r="G19" s="114">
        <f>ROWS($B$2:G19)</f>
        <v>18</v>
      </c>
      <c r="H19" s="133"/>
      <c r="I19" s="115" t="str">
        <f t="shared" si="5"/>
        <v/>
      </c>
      <c r="J19" s="115" t="str">
        <f>IFERROR(SMALL(I$2:I$100,ROWS($E$2:I19)),"")</f>
        <v/>
      </c>
      <c r="K19" s="115" t="str">
        <f t="shared" si="0"/>
        <v/>
      </c>
      <c r="M19" s="13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14">
        <f>ROWS(A$2:$B20)</f>
        <v>19</v>
      </c>
      <c r="F20" s="115" t="str">
        <f t="shared" si="4"/>
        <v>//</v>
      </c>
      <c r="G20" s="114">
        <f>ROWS($B$2:G20)</f>
        <v>19</v>
      </c>
      <c r="H20" s="133"/>
      <c r="I20" s="115" t="str">
        <f t="shared" si="5"/>
        <v/>
      </c>
      <c r="J20" s="115" t="str">
        <f>IFERROR(SMALL(I$2:I$100,ROWS($E$2:I20)),"")</f>
        <v/>
      </c>
      <c r="K20" s="115" t="str">
        <f t="shared" si="0"/>
        <v/>
      </c>
      <c r="M20" s="13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14">
        <f>ROWS(A$2:$B21)</f>
        <v>20</v>
      </c>
      <c r="F21" s="115" t="str">
        <f t="shared" si="4"/>
        <v>//</v>
      </c>
      <c r="G21" s="114">
        <f>ROWS($B$2:G21)</f>
        <v>20</v>
      </c>
      <c r="H21" s="133"/>
      <c r="I21" s="115" t="str">
        <f t="shared" si="5"/>
        <v/>
      </c>
      <c r="J21" s="115" t="str">
        <f>IFERROR(SMALL(I$2:I$100,ROWS($E$2:I21)),"")</f>
        <v/>
      </c>
      <c r="K21" s="115" t="str">
        <f t="shared" si="0"/>
        <v/>
      </c>
      <c r="M21" s="13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14">
        <f>ROWS(A$2:$B22)</f>
        <v>21</v>
      </c>
      <c r="F22" s="115" t="str">
        <f t="shared" si="4"/>
        <v>//</v>
      </c>
      <c r="G22" s="114">
        <f>ROWS($B$2:G22)</f>
        <v>21</v>
      </c>
      <c r="H22" s="133"/>
      <c r="I22" s="115" t="str">
        <f t="shared" si="5"/>
        <v/>
      </c>
      <c r="J22" s="115" t="str">
        <f>IFERROR(SMALL(I$2:I$100,ROWS($E$2:I22)),"")</f>
        <v/>
      </c>
      <c r="K22" s="115" t="str">
        <f t="shared" si="0"/>
        <v/>
      </c>
      <c r="M22" s="13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14">
        <f>ROWS(A$2:$B23)</f>
        <v>22</v>
      </c>
      <c r="F23" s="115" t="str">
        <f t="shared" si="4"/>
        <v>//</v>
      </c>
      <c r="G23" s="114">
        <f>ROWS($B$2:G23)</f>
        <v>22</v>
      </c>
      <c r="H23" s="133"/>
      <c r="I23" s="115" t="str">
        <f t="shared" si="5"/>
        <v/>
      </c>
      <c r="J23" s="115" t="str">
        <f>IFERROR(SMALL(I$2:I$100,ROWS($E$2:I23)),"")</f>
        <v/>
      </c>
      <c r="K23" s="115" t="str">
        <f t="shared" si="0"/>
        <v/>
      </c>
      <c r="M23" s="13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14">
        <f>ROWS(A$2:$B24)</f>
        <v>23</v>
      </c>
      <c r="C24"/>
      <c r="D24"/>
      <c r="F24" s="115" t="str">
        <f t="shared" si="4"/>
        <v>//</v>
      </c>
      <c r="G24" s="114">
        <f>ROWS($B$2:G24)</f>
        <v>23</v>
      </c>
      <c r="H24" s="133"/>
      <c r="I24" s="115" t="str">
        <f t="shared" si="5"/>
        <v/>
      </c>
      <c r="J24" s="115" t="str">
        <f>IFERROR(SMALL(I$2:I$100,ROWS($E$2:I24)),"")</f>
        <v/>
      </c>
      <c r="K24" s="115" t="str">
        <f t="shared" si="0"/>
        <v/>
      </c>
      <c r="M24" s="13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14">
        <f>ROWS(A$2:$B25)</f>
        <v>24</v>
      </c>
      <c r="C25"/>
      <c r="D25"/>
      <c r="F25" s="115" t="str">
        <f t="shared" si="4"/>
        <v>//</v>
      </c>
      <c r="G25" s="114">
        <f>ROWS($B$2:G25)</f>
        <v>24</v>
      </c>
      <c r="H25" s="133"/>
      <c r="I25" s="115" t="str">
        <f t="shared" si="5"/>
        <v/>
      </c>
      <c r="J25" s="115" t="str">
        <f>IFERROR(SMALL(I$2:I$100,ROWS($E$2:I25)),"")</f>
        <v/>
      </c>
      <c r="K25" s="115" t="str">
        <f t="shared" si="0"/>
        <v/>
      </c>
      <c r="M25" s="13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14">
        <f>ROWS(A$2:$B26)</f>
        <v>25</v>
      </c>
      <c r="B26"/>
      <c r="C26"/>
      <c r="D26"/>
      <c r="E26"/>
      <c r="F26" s="115" t="str">
        <f t="shared" si="4"/>
        <v>//</v>
      </c>
      <c r="G26" s="114">
        <f>ROWS($B$2:G26)</f>
        <v>25</v>
      </c>
      <c r="H26" s="133"/>
      <c r="I26" s="115" t="str">
        <f t="shared" si="5"/>
        <v/>
      </c>
      <c r="J26" s="115" t="str">
        <f>IFERROR(SMALL(I$2:I$100,ROWS($E$2:I26)),"")</f>
        <v/>
      </c>
      <c r="K26" s="115" t="str">
        <f t="shared" si="0"/>
        <v/>
      </c>
      <c r="M26" s="13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14">
        <f>ROWS(A$2:$B27)</f>
        <v>26</v>
      </c>
      <c r="B27"/>
      <c r="C27"/>
      <c r="D27"/>
      <c r="E27"/>
      <c r="F27" s="115" t="str">
        <f t="shared" si="4"/>
        <v>//</v>
      </c>
      <c r="G27" s="114">
        <f>ROWS($B$2:G27)</f>
        <v>26</v>
      </c>
      <c r="H27" s="133"/>
      <c r="I27" s="115" t="str">
        <f t="shared" si="5"/>
        <v/>
      </c>
      <c r="J27" s="115" t="str">
        <f>IFERROR(SMALL(I$2:I$100,ROWS($E$2:I27)),"")</f>
        <v/>
      </c>
      <c r="K27" s="115" t="str">
        <f t="shared" si="0"/>
        <v/>
      </c>
      <c r="M27" s="13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14">
        <f>ROWS(A$2:$B28)</f>
        <v>27</v>
      </c>
      <c r="B28"/>
      <c r="C28"/>
      <c r="D28"/>
      <c r="E28"/>
      <c r="F28" s="115" t="str">
        <f t="shared" si="4"/>
        <v>//</v>
      </c>
      <c r="G28" s="114">
        <f>ROWS($B$2:G28)</f>
        <v>27</v>
      </c>
      <c r="H28" s="133"/>
      <c r="I28" s="115" t="str">
        <f t="shared" si="5"/>
        <v/>
      </c>
      <c r="J28" s="115" t="str">
        <f>IFERROR(SMALL(I$2:I$100,ROWS($E$2:I28)),"")</f>
        <v/>
      </c>
      <c r="K28" s="115" t="str">
        <f t="shared" si="0"/>
        <v/>
      </c>
      <c r="M28" s="13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14">
        <f>ROWS(A$2:$B29)</f>
        <v>28</v>
      </c>
      <c r="B29"/>
      <c r="C29"/>
      <c r="D29"/>
      <c r="E29"/>
      <c r="F29" s="115" t="str">
        <f t="shared" si="4"/>
        <v>//</v>
      </c>
      <c r="G29" s="114">
        <f>ROWS($B$2:G29)</f>
        <v>28</v>
      </c>
      <c r="H29" s="133"/>
      <c r="I29" s="115" t="str">
        <f t="shared" si="5"/>
        <v/>
      </c>
      <c r="J29" s="115" t="str">
        <f>IFERROR(SMALL(I$2:I$100,ROWS($E$2:I29)),"")</f>
        <v/>
      </c>
      <c r="K29" s="115" t="str">
        <f t="shared" si="0"/>
        <v/>
      </c>
      <c r="M29" s="13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14">
        <f>ROWS(A$2:$B30)</f>
        <v>29</v>
      </c>
      <c r="B30"/>
      <c r="C30"/>
      <c r="D30"/>
      <c r="E30"/>
      <c r="F30" s="115" t="str">
        <f t="shared" si="4"/>
        <v>//</v>
      </c>
      <c r="G30" s="114">
        <f>ROWS($B$2:G30)</f>
        <v>29</v>
      </c>
      <c r="H30" s="133"/>
      <c r="I30" s="115" t="str">
        <f t="shared" si="5"/>
        <v/>
      </c>
      <c r="J30" s="115" t="str">
        <f>IFERROR(SMALL(I$2:I$100,ROWS($E$2:I30)),"")</f>
        <v/>
      </c>
      <c r="K30" s="115" t="str">
        <f t="shared" si="0"/>
        <v/>
      </c>
      <c r="M30" s="13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14">
        <f>ROWS(A$2:$B31)</f>
        <v>30</v>
      </c>
      <c r="B31"/>
      <c r="C31"/>
      <c r="D31"/>
      <c r="E31"/>
      <c r="F31" s="115" t="str">
        <f t="shared" si="4"/>
        <v>//</v>
      </c>
      <c r="G31" s="114">
        <f>ROWS($B$2:G31)</f>
        <v>30</v>
      </c>
      <c r="H31" s="133"/>
      <c r="I31" s="115" t="str">
        <f t="shared" si="5"/>
        <v/>
      </c>
      <c r="J31" s="115" t="str">
        <f>IFERROR(SMALL(I$2:I$100,ROWS($E$2:I31)),"")</f>
        <v/>
      </c>
      <c r="K31" s="115" t="str">
        <f t="shared" si="0"/>
        <v/>
      </c>
      <c r="M31" s="13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14">
        <f>ROWS(A$2:$B32)</f>
        <v>31</v>
      </c>
      <c r="B32"/>
      <c r="C32"/>
      <c r="D32"/>
      <c r="E32"/>
      <c r="F32" s="115" t="str">
        <f t="shared" si="4"/>
        <v>//</v>
      </c>
      <c r="G32" s="114">
        <f>ROWS($B$2:G32)</f>
        <v>31</v>
      </c>
      <c r="H32" s="133"/>
      <c r="I32" s="115" t="str">
        <f t="shared" si="5"/>
        <v/>
      </c>
      <c r="J32" s="115" t="str">
        <f>IFERROR(SMALL(I$2:I$100,ROWS($E$2:I32)),"")</f>
        <v/>
      </c>
      <c r="K32" s="115" t="str">
        <f t="shared" si="0"/>
        <v/>
      </c>
      <c r="M32" s="13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14">
        <f>ROWS(A$2:$B33)</f>
        <v>32</v>
      </c>
      <c r="B33"/>
      <c r="C33"/>
      <c r="D33"/>
      <c r="E33"/>
      <c r="F33" s="115" t="str">
        <f t="shared" si="4"/>
        <v>//</v>
      </c>
      <c r="G33" s="114">
        <f>ROWS($B$2:G33)</f>
        <v>32</v>
      </c>
      <c r="H33" s="133"/>
      <c r="I33" s="115" t="str">
        <f t="shared" si="5"/>
        <v/>
      </c>
      <c r="J33" s="115" t="str">
        <f>IFERROR(SMALL(I$2:I$100,ROWS($E$2:I33)),"")</f>
        <v/>
      </c>
      <c r="K33" s="115" t="str">
        <f t="shared" si="0"/>
        <v/>
      </c>
      <c r="M33" s="13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14">
        <f>ROWS(A$2:$B34)</f>
        <v>33</v>
      </c>
      <c r="B34"/>
      <c r="C34"/>
      <c r="D34"/>
      <c r="E34"/>
      <c r="F34" s="115" t="str">
        <f t="shared" si="4"/>
        <v>//</v>
      </c>
      <c r="G34" s="114">
        <f>ROWS($B$2:G34)</f>
        <v>33</v>
      </c>
      <c r="H34" s="133"/>
      <c r="I34" s="115" t="str">
        <f t="shared" si="5"/>
        <v/>
      </c>
      <c r="J34" s="115" t="str">
        <f>IFERROR(SMALL(I$2:I$100,ROWS($E$2:I34)),"")</f>
        <v/>
      </c>
      <c r="K34" s="115" t="str">
        <f t="shared" si="0"/>
        <v/>
      </c>
      <c r="M34" s="13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14">
        <f>ROWS(A$2:$B35)</f>
        <v>34</v>
      </c>
      <c r="B35"/>
      <c r="C35"/>
      <c r="D35"/>
      <c r="E35"/>
      <c r="F35" s="115" t="str">
        <f t="shared" si="4"/>
        <v>//</v>
      </c>
      <c r="G35" s="114">
        <f>ROWS($B$2:G35)</f>
        <v>34</v>
      </c>
      <c r="H35" s="133"/>
      <c r="I35" s="115" t="str">
        <f t="shared" si="5"/>
        <v/>
      </c>
      <c r="J35" s="115" t="str">
        <f>IFERROR(SMALL(I$2:I$100,ROWS($E$2:I35)),"")</f>
        <v/>
      </c>
      <c r="K35" s="115" t="str">
        <f t="shared" si="0"/>
        <v/>
      </c>
      <c r="M35" s="13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14">
        <f>ROWS(A$2:$B36)</f>
        <v>35</v>
      </c>
      <c r="B36"/>
      <c r="C36"/>
      <c r="D36"/>
      <c r="E36"/>
      <c r="F36" s="115" t="str">
        <f t="shared" si="4"/>
        <v>//</v>
      </c>
      <c r="G36" s="114">
        <f>ROWS($B$2:G36)</f>
        <v>35</v>
      </c>
      <c r="H36" s="133"/>
      <c r="I36" s="115" t="str">
        <f t="shared" si="5"/>
        <v/>
      </c>
      <c r="J36" s="115" t="str">
        <f>IFERROR(SMALL(I$2:I$100,ROWS($E$2:I36)),"")</f>
        <v/>
      </c>
      <c r="K36" s="115" t="str">
        <f t="shared" si="0"/>
        <v/>
      </c>
      <c r="M36" s="13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14">
        <f>ROWS(A$2:$B37)</f>
        <v>36</v>
      </c>
      <c r="B37"/>
      <c r="C37"/>
      <c r="D37"/>
      <c r="E37"/>
      <c r="F37" s="115" t="str">
        <f t="shared" si="4"/>
        <v>//</v>
      </c>
      <c r="G37" s="114">
        <f>ROWS($B$2:G37)</f>
        <v>36</v>
      </c>
      <c r="H37" s="133"/>
      <c r="I37" s="115" t="str">
        <f t="shared" si="5"/>
        <v/>
      </c>
      <c r="J37" s="115" t="str">
        <f>IFERROR(SMALL(I$2:I$100,ROWS($E$2:I37)),"")</f>
        <v/>
      </c>
      <c r="K37" s="115" t="str">
        <f t="shared" si="0"/>
        <v/>
      </c>
      <c r="M37" s="13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14">
        <f>ROWS(A$2:$B38)</f>
        <v>37</v>
      </c>
      <c r="B38"/>
      <c r="C38"/>
      <c r="D38"/>
      <c r="E38"/>
      <c r="F38" s="115" t="str">
        <f t="shared" si="4"/>
        <v>//</v>
      </c>
      <c r="G38" s="114">
        <f>ROWS($B$2:G38)</f>
        <v>37</v>
      </c>
      <c r="H38" s="133"/>
      <c r="I38" s="115" t="str">
        <f t="shared" si="5"/>
        <v/>
      </c>
      <c r="J38" s="115" t="str">
        <f>IFERROR(SMALL(I$2:I$100,ROWS($E$2:I38)),"")</f>
        <v/>
      </c>
      <c r="K38" s="115" t="str">
        <f t="shared" si="0"/>
        <v/>
      </c>
      <c r="M38" s="13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14">
        <f>ROWS(A$2:$B39)</f>
        <v>38</v>
      </c>
      <c r="B39"/>
      <c r="C39"/>
      <c r="D39"/>
      <c r="E39"/>
      <c r="F39" s="115" t="str">
        <f t="shared" si="4"/>
        <v>//</v>
      </c>
      <c r="G39" s="114">
        <f>ROWS($B$2:G39)</f>
        <v>38</v>
      </c>
      <c r="H39" s="133"/>
      <c r="I39" s="115" t="str">
        <f t="shared" si="5"/>
        <v/>
      </c>
      <c r="J39" s="115" t="str">
        <f>IFERROR(SMALL(I$2:I$100,ROWS($E$2:I39)),"")</f>
        <v/>
      </c>
      <c r="K39" s="115" t="str">
        <f t="shared" si="0"/>
        <v/>
      </c>
      <c r="M39" s="13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14">
        <f>ROWS(A$2:$B40)</f>
        <v>39</v>
      </c>
      <c r="B40"/>
      <c r="C40"/>
      <c r="D40"/>
      <c r="E40"/>
      <c r="F40" s="115" t="str">
        <f t="shared" si="4"/>
        <v>//</v>
      </c>
      <c r="G40" s="114">
        <f>ROWS($B$2:G40)</f>
        <v>39</v>
      </c>
      <c r="H40" s="133"/>
      <c r="I40" s="115" t="str">
        <f t="shared" si="5"/>
        <v/>
      </c>
      <c r="J40" s="115" t="str">
        <f>IFERROR(SMALL(I$2:I$100,ROWS($E$2:I40)),"")</f>
        <v/>
      </c>
      <c r="K40" s="115" t="str">
        <f t="shared" si="0"/>
        <v/>
      </c>
      <c r="M40" s="13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14">
        <f>ROWS(A$2:$B41)</f>
        <v>40</v>
      </c>
      <c r="B41"/>
      <c r="C41"/>
      <c r="D41"/>
      <c r="E41"/>
      <c r="F41" s="115" t="str">
        <f t="shared" si="4"/>
        <v>//</v>
      </c>
      <c r="G41" s="114">
        <f>ROWS($B$2:G41)</f>
        <v>40</v>
      </c>
      <c r="H41" s="133"/>
      <c r="I41" s="115" t="str">
        <f t="shared" si="5"/>
        <v/>
      </c>
      <c r="J41" s="115" t="str">
        <f>IFERROR(SMALL(I$2:I$100,ROWS($E$2:I41)),"")</f>
        <v/>
      </c>
      <c r="K41" s="115" t="str">
        <f t="shared" si="0"/>
        <v/>
      </c>
      <c r="M41" s="13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14">
        <f>ROWS(A$2:$B42)</f>
        <v>41</v>
      </c>
      <c r="B42"/>
      <c r="C42"/>
      <c r="D42"/>
      <c r="E42"/>
      <c r="F42" s="115" t="str">
        <f t="shared" si="4"/>
        <v>//</v>
      </c>
      <c r="G42" s="114">
        <f>ROWS($B$2:G42)</f>
        <v>41</v>
      </c>
      <c r="H42" s="133"/>
      <c r="I42" s="115" t="str">
        <f t="shared" si="5"/>
        <v/>
      </c>
      <c r="J42" s="115" t="str">
        <f>IFERROR(SMALL(I$2:I$100,ROWS($E$2:I42)),"")</f>
        <v/>
      </c>
      <c r="K42" s="115" t="str">
        <f t="shared" si="0"/>
        <v/>
      </c>
      <c r="M42" s="13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14">
        <f>ROWS(A$2:$B43)</f>
        <v>42</v>
      </c>
      <c r="B43"/>
      <c r="C43"/>
      <c r="D43"/>
      <c r="E43"/>
      <c r="F43" s="115" t="str">
        <f t="shared" si="4"/>
        <v>//</v>
      </c>
      <c r="G43" s="114">
        <f>ROWS($B$2:G43)</f>
        <v>42</v>
      </c>
      <c r="H43" s="133"/>
      <c r="I43" s="115" t="str">
        <f t="shared" si="5"/>
        <v/>
      </c>
      <c r="J43" s="115" t="str">
        <f>IFERROR(SMALL(I$2:I$100,ROWS($E$2:I43)),"")</f>
        <v/>
      </c>
      <c r="K43" s="115" t="str">
        <f t="shared" si="0"/>
        <v/>
      </c>
      <c r="M43" s="13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14">
        <f>ROWS(A$2:$B44)</f>
        <v>43</v>
      </c>
      <c r="B44"/>
      <c r="C44"/>
      <c r="D44"/>
      <c r="E44"/>
      <c r="F44" s="115" t="str">
        <f t="shared" si="4"/>
        <v>//</v>
      </c>
      <c r="G44" s="114">
        <f>ROWS($B$2:G44)</f>
        <v>43</v>
      </c>
      <c r="H44" s="133"/>
      <c r="I44" s="115" t="str">
        <f t="shared" si="5"/>
        <v/>
      </c>
      <c r="J44" s="115" t="str">
        <f>IFERROR(SMALL(I$2:I$100,ROWS($E$2:I44)),"")</f>
        <v/>
      </c>
      <c r="K44" s="115" t="str">
        <f t="shared" si="0"/>
        <v/>
      </c>
      <c r="M44" s="13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14">
        <f>ROWS(A$2:$B45)</f>
        <v>44</v>
      </c>
      <c r="B45"/>
      <c r="C45"/>
      <c r="D45"/>
      <c r="E45"/>
      <c r="F45" s="115" t="str">
        <f t="shared" si="4"/>
        <v>//</v>
      </c>
      <c r="G45" s="114">
        <f>ROWS($B$2:G45)</f>
        <v>44</v>
      </c>
      <c r="H45" s="133"/>
      <c r="I45" s="115" t="str">
        <f t="shared" si="5"/>
        <v/>
      </c>
      <c r="J45" s="115" t="str">
        <f>IFERROR(SMALL(I$2:I$100,ROWS($E$2:I45)),"")</f>
        <v/>
      </c>
      <c r="K45" s="115" t="str">
        <f t="shared" si="0"/>
        <v/>
      </c>
      <c r="M45" s="13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14">
        <f>ROWS(A$2:$B46)</f>
        <v>45</v>
      </c>
      <c r="B46"/>
      <c r="C46"/>
      <c r="D46"/>
      <c r="E46"/>
      <c r="F46" s="115" t="str">
        <f t="shared" si="4"/>
        <v>//</v>
      </c>
      <c r="G46" s="114">
        <f>ROWS($B$2:G46)</f>
        <v>45</v>
      </c>
      <c r="H46" s="133"/>
      <c r="I46" s="115" t="str">
        <f t="shared" si="5"/>
        <v/>
      </c>
      <c r="J46" s="115" t="str">
        <f>IFERROR(SMALL(I$2:I$100,ROWS($E$2:I46)),"")</f>
        <v/>
      </c>
      <c r="K46" s="115" t="str">
        <f t="shared" si="0"/>
        <v/>
      </c>
      <c r="M46" s="13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14">
        <f>ROWS(A$2:$B47)</f>
        <v>46</v>
      </c>
      <c r="B47"/>
      <c r="C47"/>
      <c r="D47"/>
      <c r="E47"/>
      <c r="F47" s="115" t="str">
        <f t="shared" si="4"/>
        <v>//</v>
      </c>
      <c r="G47" s="114">
        <f>ROWS($B$2:G47)</f>
        <v>46</v>
      </c>
      <c r="H47" s="133"/>
      <c r="I47" s="115" t="str">
        <f t="shared" si="5"/>
        <v/>
      </c>
      <c r="J47" s="115" t="str">
        <f>IFERROR(SMALL(I$2:I$100,ROWS($E$2:I47)),"")</f>
        <v/>
      </c>
      <c r="K47" s="115" t="str">
        <f t="shared" si="0"/>
        <v/>
      </c>
      <c r="M47" s="13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14">
        <f>ROWS(A$2:$B48)</f>
        <v>47</v>
      </c>
      <c r="B48"/>
      <c r="C48"/>
      <c r="D48"/>
      <c r="E48"/>
      <c r="F48" s="115" t="str">
        <f t="shared" si="4"/>
        <v>//</v>
      </c>
      <c r="G48" s="114">
        <f>ROWS($B$2:G48)</f>
        <v>47</v>
      </c>
      <c r="H48" s="133"/>
      <c r="I48" s="115" t="str">
        <f t="shared" si="5"/>
        <v/>
      </c>
      <c r="J48" s="115" t="str">
        <f>IFERROR(SMALL(I$2:I$100,ROWS($E$2:I48)),"")</f>
        <v/>
      </c>
      <c r="K48" s="115" t="str">
        <f t="shared" si="0"/>
        <v/>
      </c>
      <c r="M48" s="13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14">
        <f>ROWS(A$2:$B49)</f>
        <v>48</v>
      </c>
      <c r="B49"/>
      <c r="C49"/>
      <c r="D49"/>
      <c r="E49"/>
      <c r="F49" s="115" t="str">
        <f t="shared" si="4"/>
        <v>//</v>
      </c>
      <c r="G49" s="114">
        <f>ROWS($B$2:G49)</f>
        <v>48</v>
      </c>
      <c r="H49" s="133"/>
      <c r="I49" s="115" t="str">
        <f t="shared" si="5"/>
        <v/>
      </c>
      <c r="J49" s="115" t="str">
        <f>IFERROR(SMALL(I$2:I$100,ROWS($E$2:I49)),"")</f>
        <v/>
      </c>
      <c r="K49" s="115" t="str">
        <f t="shared" si="0"/>
        <v/>
      </c>
      <c r="M49" s="13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14">
        <f>ROWS(A$2:$B50)</f>
        <v>49</v>
      </c>
      <c r="B50"/>
      <c r="C50"/>
      <c r="D50"/>
      <c r="E50"/>
      <c r="F50" s="115" t="str">
        <f t="shared" si="4"/>
        <v>//</v>
      </c>
      <c r="G50" s="114">
        <f>ROWS($B$2:G50)</f>
        <v>49</v>
      </c>
      <c r="H50" s="133"/>
      <c r="I50" s="115" t="str">
        <f t="shared" si="5"/>
        <v/>
      </c>
      <c r="J50" s="115" t="str">
        <f>IFERROR(SMALL(I$2:I$100,ROWS($E$2:I50)),"")</f>
        <v/>
      </c>
      <c r="K50" s="115" t="str">
        <f t="shared" si="0"/>
        <v/>
      </c>
      <c r="M50" s="13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14">
        <f>ROWS(A$2:$B51)</f>
        <v>50</v>
      </c>
      <c r="B51"/>
      <c r="C51"/>
      <c r="D51"/>
      <c r="E51"/>
      <c r="F51" s="115" t="str">
        <f t="shared" si="4"/>
        <v>//</v>
      </c>
      <c r="G51" s="114">
        <f>ROWS($B$2:G51)</f>
        <v>50</v>
      </c>
      <c r="H51" s="133"/>
      <c r="I51" s="115" t="str">
        <f t="shared" si="5"/>
        <v/>
      </c>
      <c r="J51" s="115" t="str">
        <f>IFERROR(SMALL(I$2:I$100,ROWS($E$2:I51)),"")</f>
        <v/>
      </c>
      <c r="K51" s="115" t="str">
        <f t="shared" si="0"/>
        <v/>
      </c>
      <c r="M51" s="13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14">
        <f>ROWS(A$2:$B52)</f>
        <v>51</v>
      </c>
      <c r="B52"/>
      <c r="C52"/>
      <c r="D52"/>
      <c r="E52"/>
      <c r="F52" s="115" t="str">
        <f t="shared" si="4"/>
        <v>//</v>
      </c>
      <c r="G52" s="114">
        <f>ROWS($B$2:G52)</f>
        <v>51</v>
      </c>
      <c r="H52" s="133"/>
      <c r="I52" s="115" t="str">
        <f t="shared" si="5"/>
        <v/>
      </c>
      <c r="J52" s="115" t="str">
        <f>IFERROR(SMALL(I$2:I$100,ROWS($E$2:I52)),"")</f>
        <v/>
      </c>
      <c r="K52" s="115" t="str">
        <f t="shared" si="0"/>
        <v/>
      </c>
      <c r="M52" s="13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14">
        <f>ROWS(A$2:$B53)</f>
        <v>52</v>
      </c>
      <c r="B53"/>
      <c r="C53"/>
      <c r="D53"/>
      <c r="E53"/>
      <c r="F53" s="115" t="str">
        <f t="shared" si="4"/>
        <v>//</v>
      </c>
      <c r="G53" s="114">
        <f>ROWS($B$2:G53)</f>
        <v>52</v>
      </c>
      <c r="H53" s="133"/>
      <c r="I53" s="115" t="str">
        <f t="shared" si="5"/>
        <v/>
      </c>
      <c r="J53" s="115" t="str">
        <f>IFERROR(SMALL(I$2:I$100,ROWS($E$2:I53)),"")</f>
        <v/>
      </c>
      <c r="K53" s="115" t="str">
        <f t="shared" si="0"/>
        <v/>
      </c>
      <c r="M53" s="13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14">
        <f>ROWS(A$2:$B54)</f>
        <v>53</v>
      </c>
      <c r="B54"/>
      <c r="C54"/>
      <c r="D54"/>
      <c r="E54"/>
      <c r="F54" s="115" t="str">
        <f t="shared" si="4"/>
        <v>//</v>
      </c>
      <c r="G54" s="114">
        <f>ROWS($B$2:G54)</f>
        <v>53</v>
      </c>
      <c r="H54" s="133"/>
      <c r="I54" s="115" t="str">
        <f t="shared" si="5"/>
        <v/>
      </c>
      <c r="J54" s="115" t="str">
        <f>IFERROR(SMALL(I$2:I$100,ROWS($E$2:I54)),"")</f>
        <v/>
      </c>
      <c r="K54" s="115" t="str">
        <f t="shared" si="0"/>
        <v/>
      </c>
      <c r="M54" s="13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14">
        <f>ROWS(A$2:$B55)</f>
        <v>54</v>
      </c>
      <c r="B55"/>
      <c r="C55"/>
      <c r="D55"/>
      <c r="E55"/>
      <c r="F55" s="115" t="str">
        <f t="shared" si="4"/>
        <v>//</v>
      </c>
      <c r="G55" s="114">
        <f>ROWS($B$2:G55)</f>
        <v>54</v>
      </c>
      <c r="H55" s="133"/>
      <c r="I55" s="115" t="str">
        <f t="shared" si="5"/>
        <v/>
      </c>
      <c r="J55" s="115" t="str">
        <f>IFERROR(SMALL(I$2:I$100,ROWS($E$2:I55)),"")</f>
        <v/>
      </c>
      <c r="K55" s="115" t="str">
        <f t="shared" si="0"/>
        <v/>
      </c>
      <c r="M55" s="13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14">
        <f>ROWS(A$2:$B56)</f>
        <v>55</v>
      </c>
      <c r="B56"/>
      <c r="C56"/>
      <c r="D56"/>
      <c r="E56"/>
      <c r="F56" s="115" t="str">
        <f t="shared" si="4"/>
        <v>//</v>
      </c>
      <c r="G56" s="114">
        <f>ROWS($B$2:G56)</f>
        <v>55</v>
      </c>
      <c r="H56" s="133"/>
      <c r="I56" s="115" t="str">
        <f t="shared" si="5"/>
        <v/>
      </c>
      <c r="J56" s="115" t="str">
        <f>IFERROR(SMALL(I$2:I$100,ROWS($E$2:I56)),"")</f>
        <v/>
      </c>
      <c r="K56" s="115" t="str">
        <f t="shared" si="0"/>
        <v/>
      </c>
      <c r="M56" s="13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14">
        <f>ROWS(A$2:$B57)</f>
        <v>56</v>
      </c>
      <c r="B57"/>
      <c r="C57"/>
      <c r="D57"/>
      <c r="E57"/>
      <c r="F57" s="115" t="str">
        <f t="shared" si="4"/>
        <v>//</v>
      </c>
      <c r="G57" s="114">
        <f>ROWS($B$2:G57)</f>
        <v>56</v>
      </c>
      <c r="H57" s="133"/>
      <c r="I57" s="115" t="str">
        <f t="shared" si="5"/>
        <v/>
      </c>
      <c r="J57" s="115" t="str">
        <f>IFERROR(SMALL(I$2:I$100,ROWS($E$2:I57)),"")</f>
        <v/>
      </c>
      <c r="K57" s="115" t="str">
        <f t="shared" si="0"/>
        <v/>
      </c>
      <c r="M57" s="13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14">
        <f>ROWS(A$2:$B58)</f>
        <v>57</v>
      </c>
      <c r="B58"/>
      <c r="C58"/>
      <c r="D58"/>
      <c r="E58"/>
      <c r="F58" s="115" t="str">
        <f t="shared" si="4"/>
        <v>//</v>
      </c>
      <c r="G58" s="114">
        <f>ROWS($B$2:G58)</f>
        <v>57</v>
      </c>
      <c r="H58" s="133"/>
      <c r="I58" s="115" t="str">
        <f t="shared" si="5"/>
        <v/>
      </c>
      <c r="J58" s="115" t="str">
        <f>IFERROR(SMALL(I$2:I$100,ROWS($E$2:I58)),"")</f>
        <v/>
      </c>
      <c r="K58" s="115" t="str">
        <f t="shared" si="0"/>
        <v/>
      </c>
      <c r="M58" s="13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14">
        <f>ROWS(A$2:$B59)</f>
        <v>58</v>
      </c>
      <c r="B59"/>
      <c r="C59"/>
      <c r="D59"/>
      <c r="E59"/>
      <c r="F59" s="115" t="str">
        <f t="shared" si="4"/>
        <v>//</v>
      </c>
      <c r="G59" s="114">
        <f>ROWS($B$2:G59)</f>
        <v>58</v>
      </c>
      <c r="H59" s="133"/>
      <c r="I59" s="115" t="str">
        <f t="shared" si="5"/>
        <v/>
      </c>
      <c r="J59" s="115" t="str">
        <f>IFERROR(SMALL(I$2:I$100,ROWS($E$2:I59)),"")</f>
        <v/>
      </c>
      <c r="K59" s="115" t="str">
        <f t="shared" si="0"/>
        <v/>
      </c>
      <c r="M59" s="13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14">
        <f>ROWS(A$2:$B60)</f>
        <v>59</v>
      </c>
      <c r="B60"/>
      <c r="C60"/>
      <c r="D60"/>
      <c r="E60"/>
      <c r="F60" s="115" t="str">
        <f t="shared" si="4"/>
        <v>//</v>
      </c>
      <c r="G60" s="114">
        <f>ROWS($B$2:G60)</f>
        <v>59</v>
      </c>
      <c r="H60" s="133"/>
      <c r="I60" s="115" t="str">
        <f t="shared" si="5"/>
        <v/>
      </c>
      <c r="J60" s="115" t="str">
        <f>IFERROR(SMALL(I$2:I$100,ROWS($E$2:I60)),"")</f>
        <v/>
      </c>
      <c r="K60" s="115" t="str">
        <f t="shared" si="0"/>
        <v/>
      </c>
      <c r="M60" s="13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14">
        <f>ROWS(A$2:$B61)</f>
        <v>60</v>
      </c>
      <c r="B61"/>
      <c r="C61"/>
      <c r="D61"/>
      <c r="E61"/>
      <c r="F61" s="115" t="str">
        <f t="shared" si="4"/>
        <v>//</v>
      </c>
      <c r="G61" s="114">
        <f>ROWS($B$2:G61)</f>
        <v>60</v>
      </c>
      <c r="H61" s="133"/>
      <c r="I61" s="115" t="str">
        <f t="shared" si="5"/>
        <v/>
      </c>
      <c r="J61" s="115" t="str">
        <f>IFERROR(SMALL(I$2:I$100,ROWS($E$2:I61)),"")</f>
        <v/>
      </c>
      <c r="K61" s="115" t="str">
        <f t="shared" si="0"/>
        <v/>
      </c>
      <c r="M61" s="13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14">
        <f>ROWS(A$2:$B62)</f>
        <v>61</v>
      </c>
      <c r="B62"/>
      <c r="C62"/>
      <c r="D62"/>
      <c r="E62"/>
      <c r="F62" s="115" t="str">
        <f t="shared" si="4"/>
        <v>//</v>
      </c>
      <c r="G62" s="114">
        <f>ROWS($B$2:G62)</f>
        <v>61</v>
      </c>
      <c r="H62" s="133"/>
      <c r="I62" s="115" t="str">
        <f t="shared" si="5"/>
        <v/>
      </c>
      <c r="J62" s="115" t="str">
        <f>IFERROR(SMALL(I$2:I$100,ROWS($E$2:I62)),"")</f>
        <v/>
      </c>
      <c r="K62" s="115" t="str">
        <f t="shared" si="0"/>
        <v/>
      </c>
      <c r="M62" s="13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14">
        <f>ROWS(A$2:$B63)</f>
        <v>62</v>
      </c>
      <c r="B63"/>
      <c r="C63"/>
      <c r="D63"/>
      <c r="E63"/>
      <c r="F63" s="115" t="str">
        <f t="shared" si="4"/>
        <v>//</v>
      </c>
      <c r="G63" s="114">
        <f>ROWS($B$2:G63)</f>
        <v>62</v>
      </c>
      <c r="H63" s="133"/>
      <c r="I63" s="115" t="str">
        <f t="shared" si="5"/>
        <v/>
      </c>
      <c r="J63" s="115" t="str">
        <f>IFERROR(SMALL(I$2:I$100,ROWS($E$2:I63)),"")</f>
        <v/>
      </c>
      <c r="K63" s="115" t="str">
        <f t="shared" si="0"/>
        <v/>
      </c>
      <c r="M63" s="13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14">
        <f>ROWS(A$2:$B64)</f>
        <v>63</v>
      </c>
      <c r="B64"/>
      <c r="C64"/>
      <c r="D64"/>
      <c r="E64"/>
      <c r="F64" s="115" t="str">
        <f t="shared" si="4"/>
        <v>//</v>
      </c>
      <c r="G64" s="114">
        <f>ROWS($B$2:G64)</f>
        <v>63</v>
      </c>
      <c r="H64" s="133"/>
      <c r="I64" s="115" t="str">
        <f t="shared" si="5"/>
        <v/>
      </c>
      <c r="J64" s="115" t="str">
        <f>IFERROR(SMALL(I$2:I$100,ROWS($E$2:I64)),"")</f>
        <v/>
      </c>
      <c r="K64" s="115" t="str">
        <f t="shared" si="0"/>
        <v/>
      </c>
      <c r="M64" s="13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14">
        <f>ROWS(A$2:$B65)</f>
        <v>64</v>
      </c>
      <c r="B65"/>
      <c r="C65"/>
      <c r="D65"/>
      <c r="E65"/>
      <c r="F65" s="115" t="str">
        <f t="shared" si="4"/>
        <v>//</v>
      </c>
      <c r="G65" s="114">
        <f>ROWS($B$2:G65)</f>
        <v>64</v>
      </c>
      <c r="H65" s="133"/>
      <c r="I65" s="115" t="str">
        <f t="shared" si="5"/>
        <v/>
      </c>
      <c r="J65" s="115" t="str">
        <f>IFERROR(SMALL(I$2:I$100,ROWS($E$2:I65)),"")</f>
        <v/>
      </c>
      <c r="K65" s="115" t="str">
        <f t="shared" si="0"/>
        <v/>
      </c>
      <c r="M65" s="13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14">
        <f>ROWS(A$2:$B66)</f>
        <v>65</v>
      </c>
      <c r="B66"/>
      <c r="C66"/>
      <c r="D66"/>
      <c r="E66"/>
      <c r="F66" s="115" t="str">
        <f t="shared" si="4"/>
        <v>//</v>
      </c>
      <c r="G66" s="114">
        <f>ROWS($B$2:G66)</f>
        <v>65</v>
      </c>
      <c r="H66" s="133"/>
      <c r="I66" s="115" t="str">
        <f t="shared" si="5"/>
        <v/>
      </c>
      <c r="J66" s="115" t="str">
        <f>IFERROR(SMALL(I$2:I$100,ROWS($E$2:I66)),"")</f>
        <v/>
      </c>
      <c r="K66" s="115" t="str">
        <f t="shared" ref="K66:K100" si="12">IFERROR(VLOOKUP(J66,A:B,2,0),IF(J65&lt;&gt;"","&lt;Neu&gt;",""))</f>
        <v/>
      </c>
      <c r="M66" s="13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14">
        <f>ROWS(A$2:$B67)</f>
        <v>66</v>
      </c>
      <c r="B67"/>
      <c r="C67"/>
      <c r="D67"/>
      <c r="E67"/>
      <c r="F67" s="115" t="str">
        <f t="shared" ref="F67:F100" si="16">B67&amp;"/"&amp;C67&amp;"/"&amp;D67</f>
        <v>//</v>
      </c>
      <c r="G67" s="114">
        <f>ROWS($B$2:G67)</f>
        <v>66</v>
      </c>
      <c r="H67" s="133"/>
      <c r="I67" s="115" t="str">
        <f t="shared" ref="I67:I100" si="17">IF(B67=B66,"",IF(LEN(B67)&lt;1,"",A67))</f>
        <v/>
      </c>
      <c r="J67" s="115" t="str">
        <f>IFERROR(SMALL(I$2:I$100,ROWS($E$2:I67)),"")</f>
        <v/>
      </c>
      <c r="K67" s="115" t="str">
        <f t="shared" si="12"/>
        <v/>
      </c>
      <c r="M67" s="13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14">
        <f>ROWS(A$2:$B68)</f>
        <v>67</v>
      </c>
      <c r="B68"/>
      <c r="C68"/>
      <c r="D68"/>
      <c r="E68"/>
      <c r="F68" s="115" t="str">
        <f t="shared" si="16"/>
        <v>//</v>
      </c>
      <c r="G68" s="114">
        <f>ROWS($B$2:G68)</f>
        <v>67</v>
      </c>
      <c r="H68" s="133"/>
      <c r="I68" s="115" t="str">
        <f t="shared" si="17"/>
        <v/>
      </c>
      <c r="J68" s="115" t="str">
        <f>IFERROR(SMALL(I$2:I$100,ROWS($E$2:I68)),"")</f>
        <v/>
      </c>
      <c r="K68" s="115" t="str">
        <f t="shared" si="12"/>
        <v/>
      </c>
      <c r="M68" s="13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14">
        <f>ROWS(A$2:$B69)</f>
        <v>68</v>
      </c>
      <c r="B69"/>
      <c r="C69"/>
      <c r="D69"/>
      <c r="E69"/>
      <c r="F69" s="115" t="str">
        <f t="shared" si="16"/>
        <v>//</v>
      </c>
      <c r="G69" s="114">
        <f>ROWS($B$2:G69)</f>
        <v>68</v>
      </c>
      <c r="H69" s="133"/>
      <c r="I69" s="115" t="str">
        <f t="shared" si="17"/>
        <v/>
      </c>
      <c r="J69" s="115" t="str">
        <f>IFERROR(SMALL(I$2:I$100,ROWS($E$2:I69)),"")</f>
        <v/>
      </c>
      <c r="K69" s="115" t="str">
        <f t="shared" si="12"/>
        <v/>
      </c>
      <c r="M69" s="13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14">
        <f>ROWS(A$2:$B70)</f>
        <v>69</v>
      </c>
      <c r="B70"/>
      <c r="C70"/>
      <c r="D70"/>
      <c r="E70"/>
      <c r="F70" s="115" t="str">
        <f t="shared" si="16"/>
        <v>//</v>
      </c>
      <c r="G70" s="114">
        <f>ROWS($B$2:G70)</f>
        <v>69</v>
      </c>
      <c r="H70" s="133"/>
      <c r="I70" s="115" t="str">
        <f t="shared" si="17"/>
        <v/>
      </c>
      <c r="J70" s="115" t="str">
        <f>IFERROR(SMALL(I$2:I$100,ROWS($E$2:I70)),"")</f>
        <v/>
      </c>
      <c r="K70" s="115" t="str">
        <f t="shared" si="12"/>
        <v/>
      </c>
      <c r="M70" s="13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14">
        <f>ROWS(A$2:$B71)</f>
        <v>70</v>
      </c>
      <c r="B71"/>
      <c r="C71"/>
      <c r="D71"/>
      <c r="E71"/>
      <c r="F71" s="115" t="str">
        <f t="shared" si="16"/>
        <v>//</v>
      </c>
      <c r="G71" s="114">
        <f>ROWS($B$2:G71)</f>
        <v>70</v>
      </c>
      <c r="H71" s="133"/>
      <c r="I71" s="115" t="str">
        <f t="shared" si="17"/>
        <v/>
      </c>
      <c r="J71" s="115" t="str">
        <f>IFERROR(SMALL(I$2:I$100,ROWS($E$2:I71)),"")</f>
        <v/>
      </c>
      <c r="K71" s="115" t="str">
        <f t="shared" si="12"/>
        <v/>
      </c>
      <c r="M71" s="13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14">
        <f>ROWS(A$2:$B72)</f>
        <v>71</v>
      </c>
      <c r="B72"/>
      <c r="C72"/>
      <c r="D72"/>
      <c r="E72"/>
      <c r="F72" s="115" t="str">
        <f t="shared" si="16"/>
        <v>//</v>
      </c>
      <c r="G72" s="114">
        <f>ROWS($B$2:G72)</f>
        <v>71</v>
      </c>
      <c r="H72" s="133"/>
      <c r="I72" s="115" t="str">
        <f t="shared" si="17"/>
        <v/>
      </c>
      <c r="J72" s="115" t="str">
        <f>IFERROR(SMALL(I$2:I$100,ROWS($E$2:I72)),"")</f>
        <v/>
      </c>
      <c r="K72" s="115" t="str">
        <f t="shared" si="12"/>
        <v/>
      </c>
      <c r="M72" s="13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14">
        <f>ROWS(A$2:$B73)</f>
        <v>72</v>
      </c>
      <c r="B73"/>
      <c r="C73"/>
      <c r="D73"/>
      <c r="E73"/>
      <c r="F73" s="115" t="str">
        <f t="shared" si="16"/>
        <v>//</v>
      </c>
      <c r="G73" s="114">
        <f>ROWS($B$2:G73)</f>
        <v>72</v>
      </c>
      <c r="H73" s="133"/>
      <c r="I73" s="115" t="str">
        <f t="shared" si="17"/>
        <v/>
      </c>
      <c r="J73" s="115" t="str">
        <f>IFERROR(SMALL(I$2:I$100,ROWS($E$2:I73)),"")</f>
        <v/>
      </c>
      <c r="K73" s="115" t="str">
        <f t="shared" si="12"/>
        <v/>
      </c>
      <c r="M73" s="13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14">
        <f>ROWS(A$2:$B74)</f>
        <v>73</v>
      </c>
      <c r="B74"/>
      <c r="C74"/>
      <c r="D74"/>
      <c r="E74"/>
      <c r="F74" s="115" t="str">
        <f t="shared" si="16"/>
        <v>//</v>
      </c>
      <c r="G74" s="114">
        <f>ROWS($B$2:G74)</f>
        <v>73</v>
      </c>
      <c r="H74" s="133"/>
      <c r="I74" s="115" t="str">
        <f t="shared" si="17"/>
        <v/>
      </c>
      <c r="J74" s="115" t="str">
        <f>IFERROR(SMALL(I$2:I$100,ROWS($E$2:I74)),"")</f>
        <v/>
      </c>
      <c r="K74" s="115" t="str">
        <f t="shared" si="12"/>
        <v/>
      </c>
      <c r="M74" s="13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14">
        <f>ROWS(A$2:$B75)</f>
        <v>74</v>
      </c>
      <c r="B75"/>
      <c r="C75"/>
      <c r="D75"/>
      <c r="E75"/>
      <c r="F75" s="115" t="str">
        <f t="shared" si="16"/>
        <v>//</v>
      </c>
      <c r="G75" s="114">
        <f>ROWS($B$2:G75)</f>
        <v>74</v>
      </c>
      <c r="H75" s="133"/>
      <c r="I75" s="115" t="str">
        <f t="shared" si="17"/>
        <v/>
      </c>
      <c r="J75" s="115" t="str">
        <f>IFERROR(SMALL(I$2:I$100,ROWS($E$2:I75)),"")</f>
        <v/>
      </c>
      <c r="K75" s="115" t="str">
        <f t="shared" si="12"/>
        <v/>
      </c>
      <c r="M75" s="13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14">
        <f>ROWS(A$2:$B76)</f>
        <v>75</v>
      </c>
      <c r="B76"/>
      <c r="C76"/>
      <c r="D76"/>
      <c r="E76"/>
      <c r="F76" s="115" t="str">
        <f t="shared" si="16"/>
        <v>//</v>
      </c>
      <c r="G76" s="114">
        <f>ROWS($B$2:G76)</f>
        <v>75</v>
      </c>
      <c r="H76" s="133"/>
      <c r="I76" s="115" t="str">
        <f t="shared" si="17"/>
        <v/>
      </c>
      <c r="J76" s="115" t="str">
        <f>IFERROR(SMALL(I$2:I$100,ROWS($E$2:I76)),"")</f>
        <v/>
      </c>
      <c r="K76" s="115" t="str">
        <f t="shared" si="12"/>
        <v/>
      </c>
      <c r="M76" s="13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14">
        <f>ROWS(A$2:$B77)</f>
        <v>76</v>
      </c>
      <c r="B77"/>
      <c r="C77"/>
      <c r="D77"/>
      <c r="E77"/>
      <c r="F77" s="115" t="str">
        <f t="shared" si="16"/>
        <v>//</v>
      </c>
      <c r="G77" s="114">
        <f>ROWS($B$2:G77)</f>
        <v>76</v>
      </c>
      <c r="H77" s="133"/>
      <c r="I77" s="115" t="str">
        <f t="shared" si="17"/>
        <v/>
      </c>
      <c r="J77" s="115" t="str">
        <f>IFERROR(SMALL(I$2:I$100,ROWS($E$2:I77)),"")</f>
        <v/>
      </c>
      <c r="K77" s="115" t="str">
        <f t="shared" si="12"/>
        <v/>
      </c>
      <c r="M77" s="13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14">
        <f>ROWS(A$2:$B78)</f>
        <v>77</v>
      </c>
      <c r="B78"/>
      <c r="C78"/>
      <c r="D78"/>
      <c r="E78"/>
      <c r="F78" s="115" t="str">
        <f t="shared" si="16"/>
        <v>//</v>
      </c>
      <c r="G78" s="114">
        <f>ROWS($B$2:G78)</f>
        <v>77</v>
      </c>
      <c r="H78" s="133"/>
      <c r="I78" s="115" t="str">
        <f t="shared" si="17"/>
        <v/>
      </c>
      <c r="J78" s="115" t="str">
        <f>IFERROR(SMALL(I$2:I$100,ROWS($E$2:I78)),"")</f>
        <v/>
      </c>
      <c r="K78" s="115" t="str">
        <f t="shared" si="12"/>
        <v/>
      </c>
      <c r="M78" s="13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14">
        <f>ROWS(A$2:$B79)</f>
        <v>78</v>
      </c>
      <c r="B79"/>
      <c r="C79"/>
      <c r="D79"/>
      <c r="E79"/>
      <c r="F79" s="115" t="str">
        <f t="shared" si="16"/>
        <v>//</v>
      </c>
      <c r="G79" s="114">
        <f>ROWS($B$2:G79)</f>
        <v>78</v>
      </c>
      <c r="H79" s="133"/>
      <c r="I79" s="115" t="str">
        <f t="shared" si="17"/>
        <v/>
      </c>
      <c r="J79" s="115" t="str">
        <f>IFERROR(SMALL(I$2:I$100,ROWS($E$2:I79)),"")</f>
        <v/>
      </c>
      <c r="K79" s="115" t="str">
        <f t="shared" si="12"/>
        <v/>
      </c>
      <c r="M79" s="13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14">
        <f>ROWS(A$2:$B80)</f>
        <v>79</v>
      </c>
      <c r="B80"/>
      <c r="C80"/>
      <c r="D80"/>
      <c r="E80"/>
      <c r="F80" s="115" t="str">
        <f t="shared" si="16"/>
        <v>//</v>
      </c>
      <c r="G80" s="114">
        <f>ROWS($B$2:G80)</f>
        <v>79</v>
      </c>
      <c r="H80" s="133"/>
      <c r="I80" s="115" t="str">
        <f t="shared" si="17"/>
        <v/>
      </c>
      <c r="J80" s="115" t="str">
        <f>IFERROR(SMALL(I$2:I$100,ROWS($E$2:I80)),"")</f>
        <v/>
      </c>
      <c r="K80" s="115" t="str">
        <f t="shared" si="12"/>
        <v/>
      </c>
      <c r="M80" s="13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14">
        <f>ROWS(A$2:$B81)</f>
        <v>80</v>
      </c>
      <c r="B81"/>
      <c r="C81"/>
      <c r="D81"/>
      <c r="E81"/>
      <c r="F81" s="115" t="str">
        <f t="shared" si="16"/>
        <v>//</v>
      </c>
      <c r="G81" s="114">
        <f>ROWS($B$2:G81)</f>
        <v>80</v>
      </c>
      <c r="H81" s="133"/>
      <c r="I81" s="115" t="str">
        <f t="shared" si="17"/>
        <v/>
      </c>
      <c r="J81" s="115" t="str">
        <f>IFERROR(SMALL(I$2:I$100,ROWS($E$2:I81)),"")</f>
        <v/>
      </c>
      <c r="K81" s="115" t="str">
        <f t="shared" si="12"/>
        <v/>
      </c>
      <c r="M81" s="13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14">
        <f>ROWS(A$2:$B82)</f>
        <v>81</v>
      </c>
      <c r="B82"/>
      <c r="C82"/>
      <c r="D82"/>
      <c r="E82"/>
      <c r="F82" s="115" t="str">
        <f t="shared" si="16"/>
        <v>//</v>
      </c>
      <c r="G82" s="114">
        <f>ROWS($B$2:G82)</f>
        <v>81</v>
      </c>
      <c r="H82" s="133"/>
      <c r="I82" s="115" t="str">
        <f t="shared" si="17"/>
        <v/>
      </c>
      <c r="J82" s="115" t="str">
        <f>IFERROR(SMALL(I$2:I$100,ROWS($E$2:I82)),"")</f>
        <v/>
      </c>
      <c r="K82" s="115" t="str">
        <f t="shared" si="12"/>
        <v/>
      </c>
      <c r="M82" s="13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14">
        <f>ROWS(A$2:$B83)</f>
        <v>82</v>
      </c>
      <c r="B83"/>
      <c r="C83"/>
      <c r="D83"/>
      <c r="E83"/>
      <c r="F83" s="115" t="str">
        <f t="shared" si="16"/>
        <v>//</v>
      </c>
      <c r="G83" s="114">
        <f>ROWS($B$2:G83)</f>
        <v>82</v>
      </c>
      <c r="H83" s="133"/>
      <c r="I83" s="115" t="str">
        <f t="shared" si="17"/>
        <v/>
      </c>
      <c r="J83" s="115" t="str">
        <f>IFERROR(SMALL(I$2:I$100,ROWS($E$2:I83)),"")</f>
        <v/>
      </c>
      <c r="K83" s="115" t="str">
        <f t="shared" si="12"/>
        <v/>
      </c>
      <c r="M83" s="13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14">
        <f>ROWS(A$2:$B84)</f>
        <v>83</v>
      </c>
      <c r="B84"/>
      <c r="C84"/>
      <c r="D84"/>
      <c r="E84"/>
      <c r="F84" s="115" t="str">
        <f t="shared" si="16"/>
        <v>//</v>
      </c>
      <c r="G84" s="114">
        <f>ROWS($B$2:G84)</f>
        <v>83</v>
      </c>
      <c r="H84" s="133"/>
      <c r="I84" s="115" t="str">
        <f t="shared" si="17"/>
        <v/>
      </c>
      <c r="J84" s="115" t="str">
        <f>IFERROR(SMALL(I$2:I$100,ROWS($E$2:I84)),"")</f>
        <v/>
      </c>
      <c r="K84" s="115" t="str">
        <f t="shared" si="12"/>
        <v/>
      </c>
      <c r="M84" s="13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14">
        <f>ROWS(A$2:$B85)</f>
        <v>84</v>
      </c>
      <c r="B85"/>
      <c r="C85"/>
      <c r="D85"/>
      <c r="E85"/>
      <c r="F85" s="115" t="str">
        <f t="shared" si="16"/>
        <v>//</v>
      </c>
      <c r="G85" s="114">
        <f>ROWS($B$2:G85)</f>
        <v>84</v>
      </c>
      <c r="H85" s="133"/>
      <c r="I85" s="115" t="str">
        <f t="shared" si="17"/>
        <v/>
      </c>
      <c r="J85" s="115" t="str">
        <f>IFERROR(SMALL(I$2:I$100,ROWS($E$2:I85)),"")</f>
        <v/>
      </c>
      <c r="K85" s="115" t="str">
        <f t="shared" si="12"/>
        <v/>
      </c>
      <c r="M85" s="13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14">
        <f>ROWS(A$2:$B86)</f>
        <v>85</v>
      </c>
      <c r="B86"/>
      <c r="C86"/>
      <c r="D86"/>
      <c r="E86"/>
      <c r="F86" s="115" t="str">
        <f t="shared" si="16"/>
        <v>//</v>
      </c>
      <c r="G86" s="114">
        <f>ROWS($B$2:G86)</f>
        <v>85</v>
      </c>
      <c r="H86" s="133"/>
      <c r="I86" s="115" t="str">
        <f t="shared" si="17"/>
        <v/>
      </c>
      <c r="J86" s="115" t="str">
        <f>IFERROR(SMALL(I$2:I$100,ROWS($E$2:I86)),"")</f>
        <v/>
      </c>
      <c r="K86" s="115" t="str">
        <f t="shared" si="12"/>
        <v/>
      </c>
      <c r="M86" s="13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14">
        <f>ROWS(A$2:$B87)</f>
        <v>86</v>
      </c>
      <c r="B87"/>
      <c r="C87"/>
      <c r="D87"/>
      <c r="E87"/>
      <c r="F87" s="115" t="str">
        <f t="shared" si="16"/>
        <v>//</v>
      </c>
      <c r="G87" s="114">
        <f>ROWS($B$2:G87)</f>
        <v>86</v>
      </c>
      <c r="H87" s="133"/>
      <c r="I87" s="115" t="str">
        <f t="shared" si="17"/>
        <v/>
      </c>
      <c r="J87" s="115" t="str">
        <f>IFERROR(SMALL(I$2:I$100,ROWS($E$2:I87)),"")</f>
        <v/>
      </c>
      <c r="K87" s="115" t="str">
        <f t="shared" si="12"/>
        <v/>
      </c>
      <c r="M87" s="13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14">
        <f>ROWS(A$2:$B88)</f>
        <v>87</v>
      </c>
      <c r="B88"/>
      <c r="C88"/>
      <c r="D88"/>
      <c r="E88"/>
      <c r="F88" s="115" t="str">
        <f t="shared" si="16"/>
        <v>//</v>
      </c>
      <c r="G88" s="114">
        <f>ROWS($B$2:G88)</f>
        <v>87</v>
      </c>
      <c r="H88" s="133"/>
      <c r="I88" s="115" t="str">
        <f t="shared" si="17"/>
        <v/>
      </c>
      <c r="J88" s="115" t="str">
        <f>IFERROR(SMALL(I$2:I$100,ROWS($E$2:I88)),"")</f>
        <v/>
      </c>
      <c r="K88" s="115" t="str">
        <f t="shared" si="12"/>
        <v/>
      </c>
      <c r="M88" s="13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14">
        <f>ROWS(A$2:$B89)</f>
        <v>88</v>
      </c>
      <c r="B89"/>
      <c r="C89"/>
      <c r="D89"/>
      <c r="E89"/>
      <c r="F89" s="115" t="str">
        <f t="shared" si="16"/>
        <v>//</v>
      </c>
      <c r="G89" s="114">
        <f>ROWS($B$2:G89)</f>
        <v>88</v>
      </c>
      <c r="H89" s="133"/>
      <c r="I89" s="115" t="str">
        <f t="shared" si="17"/>
        <v/>
      </c>
      <c r="J89" s="115" t="str">
        <f>IFERROR(SMALL(I$2:I$100,ROWS($E$2:I89)),"")</f>
        <v/>
      </c>
      <c r="K89" s="115" t="str">
        <f t="shared" si="12"/>
        <v/>
      </c>
      <c r="M89" s="13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14">
        <f>ROWS(A$2:$B90)</f>
        <v>89</v>
      </c>
      <c r="B90"/>
      <c r="C90"/>
      <c r="D90"/>
      <c r="E90"/>
      <c r="F90" s="115" t="str">
        <f t="shared" si="16"/>
        <v>//</v>
      </c>
      <c r="G90" s="114">
        <f>ROWS($B$2:G90)</f>
        <v>89</v>
      </c>
      <c r="H90" s="133"/>
      <c r="I90" s="115" t="str">
        <f t="shared" si="17"/>
        <v/>
      </c>
      <c r="J90" s="115" t="str">
        <f>IFERROR(SMALL(I$2:I$100,ROWS($E$2:I90)),"")</f>
        <v/>
      </c>
      <c r="K90" s="115" t="str">
        <f t="shared" si="12"/>
        <v/>
      </c>
      <c r="M90" s="13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14">
        <f>ROWS(A$2:$B91)</f>
        <v>90</v>
      </c>
      <c r="B91"/>
      <c r="C91"/>
      <c r="D91"/>
      <c r="E91"/>
      <c r="F91" s="115" t="str">
        <f t="shared" si="16"/>
        <v>//</v>
      </c>
      <c r="G91" s="114">
        <f>ROWS($B$2:G91)</f>
        <v>90</v>
      </c>
      <c r="H91" s="133"/>
      <c r="I91" s="115" t="str">
        <f t="shared" si="17"/>
        <v/>
      </c>
      <c r="J91" s="115" t="str">
        <f>IFERROR(SMALL(I$2:I$100,ROWS($E$2:I91)),"")</f>
        <v/>
      </c>
      <c r="K91" s="115" t="str">
        <f t="shared" si="12"/>
        <v/>
      </c>
      <c r="M91" s="13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14">
        <f>ROWS(A$2:$B92)</f>
        <v>91</v>
      </c>
      <c r="B92"/>
      <c r="C92"/>
      <c r="D92"/>
      <c r="E92"/>
      <c r="F92" s="115" t="str">
        <f t="shared" si="16"/>
        <v>//</v>
      </c>
      <c r="G92" s="114">
        <f>ROWS($B$2:G92)</f>
        <v>91</v>
      </c>
      <c r="H92" s="133"/>
      <c r="I92" s="115" t="str">
        <f t="shared" si="17"/>
        <v/>
      </c>
      <c r="J92" s="115" t="str">
        <f>IFERROR(SMALL(I$2:I$100,ROWS($E$2:I92)),"")</f>
        <v/>
      </c>
      <c r="K92" s="115" t="str">
        <f t="shared" si="12"/>
        <v/>
      </c>
      <c r="M92" s="13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14">
        <f>ROWS(A$2:$B93)</f>
        <v>92</v>
      </c>
      <c r="B93"/>
      <c r="C93"/>
      <c r="D93"/>
      <c r="E93"/>
      <c r="F93" s="115" t="str">
        <f t="shared" si="16"/>
        <v>//</v>
      </c>
      <c r="G93" s="114">
        <f>ROWS($B$2:G93)</f>
        <v>92</v>
      </c>
      <c r="H93" s="133"/>
      <c r="I93" s="115" t="str">
        <f t="shared" si="17"/>
        <v/>
      </c>
      <c r="J93" s="115" t="str">
        <f>IFERROR(SMALL(I$2:I$100,ROWS($E$2:I93)),"")</f>
        <v/>
      </c>
      <c r="K93" s="115" t="str">
        <f t="shared" si="12"/>
        <v/>
      </c>
      <c r="M93" s="13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14">
        <f>ROWS(A$2:$B94)</f>
        <v>93</v>
      </c>
      <c r="B94"/>
      <c r="C94"/>
      <c r="D94"/>
      <c r="E94"/>
      <c r="F94" s="115" t="str">
        <f t="shared" si="16"/>
        <v>//</v>
      </c>
      <c r="G94" s="114">
        <f>ROWS($B$2:G94)</f>
        <v>93</v>
      </c>
      <c r="H94" s="133"/>
      <c r="I94" s="115" t="str">
        <f t="shared" si="17"/>
        <v/>
      </c>
      <c r="J94" s="115" t="str">
        <f>IFERROR(SMALL(I$2:I$100,ROWS($E$2:I94)),"")</f>
        <v/>
      </c>
      <c r="K94" s="115" t="str">
        <f t="shared" si="12"/>
        <v/>
      </c>
      <c r="M94" s="13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14">
        <f>ROWS(A$2:$B95)</f>
        <v>94</v>
      </c>
      <c r="B95"/>
      <c r="C95"/>
      <c r="D95"/>
      <c r="E95"/>
      <c r="F95" s="115" t="str">
        <f t="shared" si="16"/>
        <v>//</v>
      </c>
      <c r="G95" s="114">
        <f>ROWS($B$2:G95)</f>
        <v>94</v>
      </c>
      <c r="H95" s="133"/>
      <c r="I95" s="115" t="str">
        <f t="shared" si="17"/>
        <v/>
      </c>
      <c r="J95" s="115" t="str">
        <f>IFERROR(SMALL(I$2:I$100,ROWS($E$2:I95)),"")</f>
        <v/>
      </c>
      <c r="K95" s="115" t="str">
        <f t="shared" si="12"/>
        <v/>
      </c>
      <c r="M95" s="13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14">
        <f>ROWS(A$2:$B96)</f>
        <v>95</v>
      </c>
      <c r="B96"/>
      <c r="C96"/>
      <c r="D96"/>
      <c r="E96"/>
      <c r="F96" s="115" t="str">
        <f t="shared" si="16"/>
        <v>//</v>
      </c>
      <c r="G96" s="114">
        <f>ROWS($B$2:G96)</f>
        <v>95</v>
      </c>
      <c r="H96" s="133"/>
      <c r="I96" s="115" t="str">
        <f t="shared" si="17"/>
        <v/>
      </c>
      <c r="J96" s="115" t="str">
        <f>IFERROR(SMALL(I$2:I$100,ROWS($E$2:I96)),"")</f>
        <v/>
      </c>
      <c r="K96" s="115" t="str">
        <f t="shared" si="12"/>
        <v/>
      </c>
      <c r="M96" s="13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14">
        <f>ROWS(A$2:$B97)</f>
        <v>96</v>
      </c>
      <c r="B97"/>
      <c r="C97"/>
      <c r="D97"/>
      <c r="E97"/>
      <c r="F97" s="115" t="str">
        <f t="shared" si="16"/>
        <v>//</v>
      </c>
      <c r="G97" s="114">
        <f>ROWS($B$2:G97)</f>
        <v>96</v>
      </c>
      <c r="H97" s="133"/>
      <c r="I97" s="115" t="str">
        <f t="shared" si="17"/>
        <v/>
      </c>
      <c r="J97" s="115" t="str">
        <f>IFERROR(SMALL(I$2:I$100,ROWS($E$2:I97)),"")</f>
        <v/>
      </c>
      <c r="K97" s="115" t="str">
        <f t="shared" si="12"/>
        <v/>
      </c>
      <c r="M97" s="13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14">
        <f>ROWS(A$2:$B98)</f>
        <v>97</v>
      </c>
      <c r="B98"/>
      <c r="C98"/>
      <c r="D98"/>
      <c r="E98"/>
      <c r="F98" s="115" t="str">
        <f t="shared" si="16"/>
        <v>//</v>
      </c>
      <c r="G98" s="114">
        <f>ROWS($B$2:G98)</f>
        <v>97</v>
      </c>
      <c r="H98" s="133"/>
      <c r="I98" s="115" t="str">
        <f t="shared" si="17"/>
        <v/>
      </c>
      <c r="J98" s="115" t="str">
        <f>IFERROR(SMALL(I$2:I$100,ROWS($E$2:I98)),"")</f>
        <v/>
      </c>
      <c r="K98" s="115" t="str">
        <f t="shared" si="12"/>
        <v/>
      </c>
      <c r="M98" s="13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14">
        <f>ROWS(A$2:$B99)</f>
        <v>98</v>
      </c>
      <c r="B99"/>
      <c r="C99"/>
      <c r="D99"/>
      <c r="E99"/>
      <c r="F99" s="115" t="str">
        <f t="shared" si="16"/>
        <v>//</v>
      </c>
      <c r="G99" s="114">
        <f>ROWS($B$2:G99)</f>
        <v>98</v>
      </c>
      <c r="H99" s="133"/>
      <c r="I99" s="115" t="str">
        <f t="shared" si="17"/>
        <v/>
      </c>
      <c r="J99" s="115" t="str">
        <f>IFERROR(SMALL(I$2:I$100,ROWS($E$2:I99)),"")</f>
        <v/>
      </c>
      <c r="K99" s="115" t="str">
        <f t="shared" si="12"/>
        <v/>
      </c>
      <c r="M99" s="13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14">
        <f>ROWS(A$2:$B100)</f>
        <v>99</v>
      </c>
      <c r="B100"/>
      <c r="C100"/>
      <c r="D100"/>
      <c r="E100"/>
      <c r="F100" s="115" t="str">
        <f t="shared" si="16"/>
        <v>//</v>
      </c>
      <c r="G100" s="114">
        <f>ROWS($B$2:G100)</f>
        <v>99</v>
      </c>
      <c r="H100" s="133"/>
      <c r="I100" s="115" t="str">
        <f t="shared" si="17"/>
        <v/>
      </c>
      <c r="J100" s="115" t="str">
        <f>IFERROR(SMALL(I$2:I$100,ROWS($E$2:I100)),"")</f>
        <v/>
      </c>
      <c r="K100" s="115" t="str">
        <f t="shared" si="12"/>
        <v/>
      </c>
      <c r="M100" s="13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22" customFormat="1" x14ac:dyDescent="0.25">
      <c r="A101" s="120"/>
      <c r="B101" s="121" t="s">
        <v>192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1dWsq03Ks9P47Ulyki0N+yiqe2HfIyGMA9FnNJliVgbEJVrJ1QKOP3hGyzDgpSF+LRgRvJVnV2hbImBFkS+3SQ==" saltValue="8f3ieOdqc2PkwqTThii2U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EC4C-CB23-4989-B18B-79D85AB45F30}">
  <dimension ref="A1"/>
  <sheetViews>
    <sheetView workbookViewId="0"/>
  </sheetViews>
  <sheetFormatPr baseColWidth="10" defaultRowHeight="12.75" x14ac:dyDescent="0.2"/>
  <cols>
    <col min="1" max="16384" width="11.42578125" style="391"/>
  </cols>
  <sheetData>
    <row r="1" spans="1:1" x14ac:dyDescent="0.2">
      <c r="A1" s="39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16" t="s">
        <v>184</v>
      </c>
      <c r="B1" s="131" t="s">
        <v>175</v>
      </c>
      <c r="C1" s="131" t="s">
        <v>176</v>
      </c>
      <c r="D1" s="131" t="s">
        <v>208</v>
      </c>
      <c r="E1" s="116" t="s">
        <v>195</v>
      </c>
      <c r="F1" s="116" t="s">
        <v>184</v>
      </c>
      <c r="G1" s="116" t="s">
        <v>186</v>
      </c>
      <c r="H1" s="116" t="s">
        <v>187</v>
      </c>
      <c r="I1" s="118" t="s">
        <v>204</v>
      </c>
      <c r="J1" s="116" t="s">
        <v>205</v>
      </c>
      <c r="K1" s="116" t="s">
        <v>184</v>
      </c>
      <c r="L1" s="116" t="s">
        <v>187</v>
      </c>
      <c r="M1" s="118" t="s">
        <v>206</v>
      </c>
      <c r="N1" s="116" t="s">
        <v>207</v>
      </c>
      <c r="O1" s="119" t="s">
        <v>208</v>
      </c>
    </row>
    <row r="2" spans="1:15" ht="15" x14ac:dyDescent="0.25">
      <c r="A2">
        <f>ROWS(A$2:$B2)</f>
        <v>1</v>
      </c>
      <c r="B2" s="212" t="s">
        <v>181</v>
      </c>
      <c r="D2" s="128">
        <v>10</v>
      </c>
      <c r="E2" s="128" t="str">
        <f>B2&amp;"/"&amp;C2</f>
        <v>Subjektförderung/</v>
      </c>
      <c r="F2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t="str">
        <f>IFERROR(VLOOKUP(H2,A:B,2,0),"")</f>
        <v>Subjektförderung</v>
      </c>
      <c r="J2" s="127" t="str">
        <f>Deckblatt_BINT_FF_SF!C11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27" t="str">
        <f>IF(Deckblatt_BINT_FF_SF!C12=0,"",Deckblatt_BINT_FF_SF!C12)</f>
        <v/>
      </c>
      <c r="O2">
        <f>IFERROR(VLOOKUP(VLOOKUP(J2&amp;"/"&amp;N2,E:F,2,0),A:D,4,0),"Auswahl fehlt")</f>
        <v>10</v>
      </c>
    </row>
    <row r="3" spans="1:15" ht="15" x14ac:dyDescent="0.25">
      <c r="A3">
        <f>ROWS(A$2:$B3)</f>
        <v>2</v>
      </c>
      <c r="B3" s="212" t="s">
        <v>182</v>
      </c>
      <c r="C3" s="130"/>
      <c r="D3" s="129">
        <v>20</v>
      </c>
      <c r="E3" s="128" t="str">
        <f t="shared" ref="E3:E50" si="0">B3&amp;"/"&amp;C3</f>
        <v>Objektförderung/</v>
      </c>
      <c r="F3">
        <f>ROWS($B$2:F3)</f>
        <v>2</v>
      </c>
      <c r="G3" s="115">
        <f t="shared" ref="G3:G50" si="1">IF(B3=B2,"",IF(LEN(B3)&lt;1,"",A3))</f>
        <v>2</v>
      </c>
      <c r="H3" s="11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12" t="s">
        <v>183</v>
      </c>
      <c r="C4" s="130"/>
      <c r="D4" s="129">
        <v>50</v>
      </c>
      <c r="E4" s="128" t="str">
        <f t="shared" si="0"/>
        <v>Projektförderung/</v>
      </c>
      <c r="F4">
        <f>ROWS($B$2:F4)</f>
        <v>3</v>
      </c>
      <c r="G4" s="115">
        <f t="shared" si="1"/>
        <v>3</v>
      </c>
      <c r="H4" s="115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14"/>
      <c r="C5" s="130"/>
      <c r="D5" s="128"/>
      <c r="E5" s="128" t="str">
        <f t="shared" si="0"/>
        <v>/</v>
      </c>
      <c r="F5">
        <f>ROWS($B$2:F5)</f>
        <v>4</v>
      </c>
      <c r="G5" s="115" t="str">
        <f t="shared" si="1"/>
        <v/>
      </c>
      <c r="H5" s="11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14"/>
      <c r="C6" s="130"/>
      <c r="D6" s="129"/>
      <c r="E6" s="128" t="str">
        <f t="shared" si="0"/>
        <v>/</v>
      </c>
      <c r="F6">
        <f>ROWS($B$2:F6)</f>
        <v>5</v>
      </c>
      <c r="G6" s="115" t="str">
        <f t="shared" si="1"/>
        <v/>
      </c>
      <c r="H6" s="11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14"/>
      <c r="C7" s="130"/>
      <c r="D7" s="129"/>
      <c r="E7" s="128" t="str">
        <f t="shared" si="0"/>
        <v>/</v>
      </c>
      <c r="F7">
        <f>ROWS($B$2:F7)</f>
        <v>6</v>
      </c>
      <c r="G7" s="115" t="str">
        <f t="shared" si="1"/>
        <v/>
      </c>
      <c r="H7" s="11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14"/>
      <c r="C8" s="130"/>
      <c r="D8" s="128"/>
      <c r="E8" s="128" t="str">
        <f t="shared" si="0"/>
        <v>/</v>
      </c>
      <c r="F8">
        <f>ROWS($B$2:F8)</f>
        <v>7</v>
      </c>
      <c r="G8" s="115" t="str">
        <f t="shared" si="1"/>
        <v/>
      </c>
      <c r="H8" s="11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14"/>
      <c r="C9" s="130"/>
      <c r="D9" s="129"/>
      <c r="E9" s="128" t="str">
        <f t="shared" si="0"/>
        <v>/</v>
      </c>
      <c r="F9">
        <f>ROWS($B$2:F9)</f>
        <v>8</v>
      </c>
      <c r="G9" s="115" t="str">
        <f t="shared" si="1"/>
        <v/>
      </c>
      <c r="H9" s="11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14"/>
      <c r="C10" s="130"/>
      <c r="D10" s="129"/>
      <c r="E10" s="128" t="str">
        <f t="shared" si="0"/>
        <v>/</v>
      </c>
      <c r="F10">
        <f>ROWS($B$2:F10)</f>
        <v>9</v>
      </c>
      <c r="G10" s="115" t="str">
        <f t="shared" si="1"/>
        <v/>
      </c>
      <c r="H10" s="11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14"/>
      <c r="C11" s="130"/>
      <c r="D11" s="128"/>
      <c r="E11" s="128" t="str">
        <f t="shared" si="0"/>
        <v>/</v>
      </c>
      <c r="F11">
        <f>ROWS($B$2:F11)</f>
        <v>10</v>
      </c>
      <c r="G11" s="115" t="str">
        <f t="shared" si="1"/>
        <v/>
      </c>
      <c r="H11" s="11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8" t="str">
        <f t="shared" si="0"/>
        <v>/</v>
      </c>
      <c r="F12">
        <f>ROWS($B$2:F12)</f>
        <v>11</v>
      </c>
      <c r="G12" s="115" t="str">
        <f t="shared" si="1"/>
        <v/>
      </c>
      <c r="H12" s="11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8" t="str">
        <f t="shared" si="0"/>
        <v>/</v>
      </c>
      <c r="F13">
        <f>ROWS($B$2:F13)</f>
        <v>12</v>
      </c>
      <c r="G13" s="115" t="str">
        <f t="shared" si="1"/>
        <v/>
      </c>
      <c r="H13" s="11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8" t="str">
        <f t="shared" si="0"/>
        <v>/</v>
      </c>
      <c r="F14">
        <f>ROWS($B$2:F14)</f>
        <v>13</v>
      </c>
      <c r="G14" s="115" t="str">
        <f t="shared" si="1"/>
        <v/>
      </c>
      <c r="H14" s="11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8" t="str">
        <f t="shared" si="0"/>
        <v>/</v>
      </c>
      <c r="F15">
        <f>ROWS($B$2:F15)</f>
        <v>14</v>
      </c>
      <c r="G15" s="115" t="str">
        <f t="shared" si="1"/>
        <v/>
      </c>
      <c r="H15" s="11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8" t="str">
        <f t="shared" si="0"/>
        <v>/</v>
      </c>
      <c r="F16">
        <f>ROWS($B$2:F16)</f>
        <v>15</v>
      </c>
      <c r="G16" s="115" t="str">
        <f t="shared" si="1"/>
        <v/>
      </c>
      <c r="H16" s="11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8" t="str">
        <f t="shared" si="0"/>
        <v>/</v>
      </c>
      <c r="F17">
        <f>ROWS($B$2:F17)</f>
        <v>16</v>
      </c>
      <c r="G17" s="115" t="str">
        <f t="shared" si="1"/>
        <v/>
      </c>
      <c r="H17" s="11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8" t="str">
        <f t="shared" si="0"/>
        <v>/</v>
      </c>
      <c r="F18">
        <f>ROWS($B$2:F18)</f>
        <v>17</v>
      </c>
      <c r="G18" s="115" t="str">
        <f t="shared" si="1"/>
        <v/>
      </c>
      <c r="H18" s="11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8" t="str">
        <f t="shared" si="0"/>
        <v>/</v>
      </c>
      <c r="F19">
        <f>ROWS($B$2:F19)</f>
        <v>18</v>
      </c>
      <c r="G19" s="115" t="str">
        <f t="shared" si="1"/>
        <v/>
      </c>
      <c r="H19" s="11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8" t="str">
        <f t="shared" si="0"/>
        <v>/</v>
      </c>
      <c r="F20">
        <f>ROWS($B$2:F20)</f>
        <v>19</v>
      </c>
      <c r="G20" s="115" t="str">
        <f t="shared" si="1"/>
        <v/>
      </c>
      <c r="H20" s="11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8" t="str">
        <f t="shared" si="0"/>
        <v>/</v>
      </c>
      <c r="F21">
        <f>ROWS($B$2:F21)</f>
        <v>20</v>
      </c>
      <c r="G21" s="115" t="str">
        <f t="shared" si="1"/>
        <v/>
      </c>
      <c r="H21" s="11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8" t="str">
        <f t="shared" si="0"/>
        <v>/</v>
      </c>
      <c r="F22">
        <f>ROWS($B$2:F22)</f>
        <v>21</v>
      </c>
      <c r="G22" s="115" t="str">
        <f t="shared" si="1"/>
        <v/>
      </c>
      <c r="H22" s="11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8" t="str">
        <f t="shared" si="0"/>
        <v>/</v>
      </c>
      <c r="F23">
        <f>ROWS($B$2:F23)</f>
        <v>22</v>
      </c>
      <c r="G23" s="115" t="str">
        <f t="shared" si="1"/>
        <v/>
      </c>
      <c r="H23" s="11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8" t="str">
        <f t="shared" si="0"/>
        <v>/</v>
      </c>
      <c r="F24">
        <f>ROWS($B$2:F24)</f>
        <v>23</v>
      </c>
      <c r="G24" s="115" t="str">
        <f t="shared" si="1"/>
        <v/>
      </c>
      <c r="H24" s="11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8" t="str">
        <f t="shared" si="0"/>
        <v>/</v>
      </c>
      <c r="F25">
        <f>ROWS($B$2:F25)</f>
        <v>24</v>
      </c>
      <c r="G25" s="115" t="str">
        <f t="shared" si="1"/>
        <v/>
      </c>
      <c r="H25" s="11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8" t="str">
        <f t="shared" si="0"/>
        <v>/</v>
      </c>
      <c r="F26">
        <f>ROWS($B$2:F26)</f>
        <v>25</v>
      </c>
      <c r="G26" s="115" t="str">
        <f t="shared" si="1"/>
        <v/>
      </c>
      <c r="H26" s="11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8" t="str">
        <f t="shared" si="0"/>
        <v>/</v>
      </c>
      <c r="F27">
        <f>ROWS($B$2:F27)</f>
        <v>26</v>
      </c>
      <c r="G27" s="115" t="str">
        <f t="shared" si="1"/>
        <v/>
      </c>
      <c r="H27" s="11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8" t="str">
        <f t="shared" si="0"/>
        <v>/</v>
      </c>
      <c r="F28">
        <f>ROWS($B$2:F28)</f>
        <v>27</v>
      </c>
      <c r="G28" s="115" t="str">
        <f t="shared" si="1"/>
        <v/>
      </c>
      <c r="H28" s="11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8" t="str">
        <f t="shared" si="0"/>
        <v>/</v>
      </c>
      <c r="F29">
        <f>ROWS($B$2:F29)</f>
        <v>28</v>
      </c>
      <c r="G29" s="115" t="str">
        <f t="shared" si="1"/>
        <v/>
      </c>
      <c r="H29" s="11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8" t="str">
        <f t="shared" si="0"/>
        <v>/</v>
      </c>
      <c r="F30">
        <f>ROWS($B$2:F30)</f>
        <v>29</v>
      </c>
      <c r="G30" s="115" t="str">
        <f t="shared" si="1"/>
        <v/>
      </c>
      <c r="H30" s="11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8" t="str">
        <f t="shared" si="0"/>
        <v>/</v>
      </c>
      <c r="F31">
        <f>ROWS($B$2:F31)</f>
        <v>30</v>
      </c>
      <c r="G31" s="115" t="str">
        <f t="shared" si="1"/>
        <v/>
      </c>
      <c r="H31" s="11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8" t="str">
        <f t="shared" si="0"/>
        <v>/</v>
      </c>
      <c r="F32">
        <f>ROWS($B$2:F32)</f>
        <v>31</v>
      </c>
      <c r="G32" s="115" t="str">
        <f t="shared" si="1"/>
        <v/>
      </c>
      <c r="H32" s="11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8" t="str">
        <f t="shared" si="0"/>
        <v>/</v>
      </c>
      <c r="F33">
        <f>ROWS($B$2:F33)</f>
        <v>32</v>
      </c>
      <c r="G33" s="115" t="str">
        <f t="shared" si="1"/>
        <v/>
      </c>
      <c r="H33" s="11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8" t="str">
        <f t="shared" si="0"/>
        <v>/</v>
      </c>
      <c r="F34">
        <f>ROWS($B$2:F34)</f>
        <v>33</v>
      </c>
      <c r="G34" s="115" t="str">
        <f t="shared" si="1"/>
        <v/>
      </c>
      <c r="H34" s="11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8" t="str">
        <f t="shared" si="0"/>
        <v>/</v>
      </c>
      <c r="F35">
        <f>ROWS($B$2:F35)</f>
        <v>34</v>
      </c>
      <c r="G35" s="115" t="str">
        <f t="shared" si="1"/>
        <v/>
      </c>
      <c r="H35" s="11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8" t="str">
        <f t="shared" si="0"/>
        <v>/</v>
      </c>
      <c r="F36">
        <f>ROWS($B$2:F36)</f>
        <v>35</v>
      </c>
      <c r="G36" s="115" t="str">
        <f t="shared" si="1"/>
        <v/>
      </c>
      <c r="H36" s="11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8" t="str">
        <f t="shared" si="0"/>
        <v>/</v>
      </c>
      <c r="F37">
        <f>ROWS($B$2:F37)</f>
        <v>36</v>
      </c>
      <c r="G37" s="115" t="str">
        <f t="shared" si="1"/>
        <v/>
      </c>
      <c r="H37" s="11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8" t="str">
        <f t="shared" si="0"/>
        <v>/</v>
      </c>
      <c r="F38">
        <f>ROWS($B$2:F38)</f>
        <v>37</v>
      </c>
      <c r="G38" s="115" t="str">
        <f t="shared" si="1"/>
        <v/>
      </c>
      <c r="H38" s="11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8" t="str">
        <f t="shared" si="0"/>
        <v>/</v>
      </c>
      <c r="F39">
        <f>ROWS($B$2:F39)</f>
        <v>38</v>
      </c>
      <c r="G39" s="115" t="str">
        <f t="shared" si="1"/>
        <v/>
      </c>
      <c r="H39" s="11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8" t="str">
        <f t="shared" si="0"/>
        <v>/</v>
      </c>
      <c r="F40">
        <f>ROWS($B$2:F40)</f>
        <v>39</v>
      </c>
      <c r="G40" s="115" t="str">
        <f t="shared" si="1"/>
        <v/>
      </c>
      <c r="H40" s="11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8" t="str">
        <f t="shared" si="0"/>
        <v>/</v>
      </c>
      <c r="F41">
        <f>ROWS($B$2:F41)</f>
        <v>40</v>
      </c>
      <c r="G41" s="115" t="str">
        <f t="shared" si="1"/>
        <v/>
      </c>
      <c r="H41" s="11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8" t="str">
        <f t="shared" si="0"/>
        <v>/</v>
      </c>
      <c r="F42">
        <f>ROWS($B$2:F42)</f>
        <v>41</v>
      </c>
      <c r="G42" s="115" t="str">
        <f t="shared" si="1"/>
        <v/>
      </c>
      <c r="H42" s="11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8" t="str">
        <f t="shared" si="0"/>
        <v>/</v>
      </c>
      <c r="F43">
        <f>ROWS($B$2:F43)</f>
        <v>42</v>
      </c>
      <c r="G43" s="115" t="str">
        <f t="shared" si="1"/>
        <v/>
      </c>
      <c r="H43" s="11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8" t="str">
        <f t="shared" si="0"/>
        <v>/</v>
      </c>
      <c r="F44">
        <f>ROWS($B$2:F44)</f>
        <v>43</v>
      </c>
      <c r="G44" s="115" t="str">
        <f t="shared" si="1"/>
        <v/>
      </c>
      <c r="H44" s="11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8" t="str">
        <f t="shared" si="0"/>
        <v>/</v>
      </c>
      <c r="F45">
        <f>ROWS($B$2:F45)</f>
        <v>44</v>
      </c>
      <c r="G45" s="115" t="str">
        <f t="shared" si="1"/>
        <v/>
      </c>
      <c r="H45" s="11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8" t="str">
        <f t="shared" si="0"/>
        <v>/</v>
      </c>
      <c r="F46">
        <f>ROWS($B$2:F46)</f>
        <v>45</v>
      </c>
      <c r="G46" s="115" t="str">
        <f t="shared" si="1"/>
        <v/>
      </c>
      <c r="H46" s="11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8" t="str">
        <f t="shared" si="0"/>
        <v>/</v>
      </c>
      <c r="F47">
        <f>ROWS($B$2:F47)</f>
        <v>46</v>
      </c>
      <c r="G47" s="115" t="str">
        <f t="shared" si="1"/>
        <v/>
      </c>
      <c r="H47" s="11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8" t="str">
        <f t="shared" si="0"/>
        <v>/</v>
      </c>
      <c r="F48">
        <f>ROWS($B$2:F48)</f>
        <v>47</v>
      </c>
      <c r="G48" s="115" t="str">
        <f t="shared" si="1"/>
        <v/>
      </c>
      <c r="H48" s="11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8" t="str">
        <f t="shared" si="0"/>
        <v>/</v>
      </c>
      <c r="F49">
        <f>ROWS($B$2:F49)</f>
        <v>48</v>
      </c>
      <c r="G49" s="115" t="str">
        <f t="shared" si="1"/>
        <v/>
      </c>
      <c r="H49" s="11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8" t="str">
        <f t="shared" si="0"/>
        <v>/</v>
      </c>
      <c r="F50">
        <f>ROWS($B$2:F50)</f>
        <v>49</v>
      </c>
      <c r="G50" s="115" t="str">
        <f t="shared" si="1"/>
        <v/>
      </c>
      <c r="H50" s="11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22" customFormat="1" ht="15" x14ac:dyDescent="0.25">
      <c r="A51" s="120"/>
      <c r="B51" s="121" t="s">
        <v>192</v>
      </c>
      <c r="F51" s="120"/>
    </row>
  </sheetData>
  <sheetProtection algorithmName="SHA-512" hashValue="iJjmJvyf+e71KYvK/vOWZfhRAJamugs7f1qUGFfr9l1Dj7/uheOHjTIuIYwc9uLXYBh70Bt3XhKkhlDo5h+4bA==" saltValue="h9NGN6ScHBTbCPOpKmq1o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U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K V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T n Z U K I p H u A 4 A A A A R A A A A E w A c A E Z v c m 1 1 b G F z L 1 N l Y 3 R p b 2 4 x L m 0 g o h g A K K A U A A A A A A A A A A A A A A A A A A A A A A A A A A A A K 0 5 N L s n M z 1 M I h t C G 1 g B Q S w E C L Q A U A A I A C A C l T n Z U B n q W l 6 U A A A D 1 A A A A E g A A A A A A A A A A A A A A A A A A A A A A Q 2 9 u Z m l n L 1 B h Y 2 t h Z 2 U u e G 1 s U E s B A i 0 A F A A C A A g A p U 5 2 V A / K 6 a u k A A A A 6 Q A A A B M A A A A A A A A A A A A A A A A A 8 Q A A A F t D b 2 5 0 Z W 5 0 X 1 R 5 c G V z X S 5 4 b W x Q S w E C L Q A U A A I A C A C l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4 4 d 4 u f 7 c M M R d i 3 6 q F s K m r A A A A A A S A A A C g A A A A E A A A A D z h S k O e 8 1 o K c 7 X O g 6 g 6 4 a p Q A A A A 7 k A s R o N 1 L g M C M b A r h H N 5 i Q s P V S A u H w l g B o x q k 6 f 8 I P 9 H n / 6 o l I F u e e o Z Q 9 G 9 e F o V c a M W k c q r B N R E 2 g A i C w J C A G S U r r 5 g X 2 9 i 4 t V o Z 9 R Q l y 0 U A A A A U Z N k F t g p 8 i b i L 3 e c 8 4 E + i f e M I r U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Deckblatt_BINT_FF_SF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2021-05-18T14:02:29Z</cp:lastPrinted>
  <dcterms:created xsi:type="dcterms:W3CDTF">2008-01-24T10:32:10Z</dcterms:created>
  <dcterms:modified xsi:type="dcterms:W3CDTF">2023-04-20T06:51:34Z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