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095" yWindow="240" windowWidth="20850" windowHeight="8640" tabRatio="747" activeTab="0"/>
  </bookViews>
  <sheets>
    <sheet name="Deckblatt" sheetId="1" r:id="rId1"/>
    <sheet name="Tarifkalkulationsmodell" sheetId="2" r:id="rId2"/>
    <sheet name="Beiblatt_Personal" sheetId="3" r:id="rId3"/>
    <sheet name="Personal_Gemein" sheetId="4" r:id="rId4"/>
    <sheet name="Beiblatt_Abschreibungen" sheetId="5" r:id="rId5"/>
    <sheet name="Beiblatt_Gemeinkosten" sheetId="6" r:id="rId6"/>
    <sheet name="ReleaseLog" sheetId="7" r:id="rId7"/>
  </sheets>
  <externalReferences>
    <externalReference r:id="rId10"/>
  </externalReferences>
  <definedNames>
    <definedName name="_xlfn.IFERROR" hidden="1">#NAME?</definedName>
    <definedName name="_xlnm.Print_Area" localSheetId="5">'Beiblatt_Gemeinkosten'!$A$1:$F$74</definedName>
    <definedName name="_xlnm.Print_Area" localSheetId="2">'Beiblatt_Personal'!$A$1:$L$60</definedName>
    <definedName name="_xlnm.Print_Area" localSheetId="0">'Deckblatt'!$A$1:$H$67</definedName>
    <definedName name="_xlnm.Print_Area" localSheetId="3">'Personal_Gemein'!$A$2:$N$40</definedName>
    <definedName name="_xlnm.Print_Area" localSheetId="6">'ReleaseLog'!$A$1:$G$100</definedName>
    <definedName name="_xlnm.Print_Area" localSheetId="1">'Tarifkalkulationsmodell'!$A$1:$G$105</definedName>
    <definedName name="Hauskrankenpflege">#REF!</definedName>
    <definedName name="Liste_Leistungen">'[1]Hilfsblatt'!$B$2:$B$9</definedName>
    <definedName name="Tageszentren">'[1]Hilfsblatt'!$B$9</definedName>
  </definedNames>
  <calcPr fullCalcOnLoad="1"/>
</workbook>
</file>

<file path=xl/sharedStrings.xml><?xml version="1.0" encoding="utf-8"?>
<sst xmlns="http://schemas.openxmlformats.org/spreadsheetml/2006/main" count="521" uniqueCount="365">
  <si>
    <t xml:space="preserve">TARIFKALKULATION </t>
  </si>
  <si>
    <t>Erlöse</t>
  </si>
  <si>
    <t>SelbstzahlerInnen (voll und teil)</t>
  </si>
  <si>
    <t>FSW Subjektförderung</t>
  </si>
  <si>
    <t>Spenden</t>
  </si>
  <si>
    <t>Wirtschaftliche Tätigkeiten</t>
  </si>
  <si>
    <t>Kostenerstattung BMI für Zivildienstleistende</t>
  </si>
  <si>
    <t xml:space="preserve">Leistung </t>
  </si>
  <si>
    <t>variabel</t>
  </si>
  <si>
    <t>direkte Fixkosten</t>
  </si>
  <si>
    <t>Personal I</t>
  </si>
  <si>
    <t>Betreuungspersonal</t>
  </si>
  <si>
    <t>Beiblatt Personal</t>
  </si>
  <si>
    <t>Haus- und Versorgungspersonal</t>
  </si>
  <si>
    <t>Sonstige Hilfskräfte</t>
  </si>
  <si>
    <t>Freiwilliger Sozialaufwand</t>
  </si>
  <si>
    <t>Personal II</t>
  </si>
  <si>
    <t>Material</t>
  </si>
  <si>
    <t>Lebensmittel</t>
  </si>
  <si>
    <t>Material für Wäscheversorgung</t>
  </si>
  <si>
    <t>Pflege- und Therapiematerial</t>
  </si>
  <si>
    <t>Verbrauchsmaterial</t>
  </si>
  <si>
    <t>Fremdleistung</t>
  </si>
  <si>
    <t>Medizinische Fremdleistung</t>
  </si>
  <si>
    <t>Reinigung</t>
  </si>
  <si>
    <t>Wäsche</t>
  </si>
  <si>
    <t xml:space="preserve"> </t>
  </si>
  <si>
    <t>Leasing</t>
  </si>
  <si>
    <t>Energie</t>
  </si>
  <si>
    <t>Abschreibungen</t>
  </si>
  <si>
    <t>sonstiges</t>
  </si>
  <si>
    <t>Supervision</t>
  </si>
  <si>
    <t>Büromaterial</t>
  </si>
  <si>
    <t>Geldverkehrspesen</t>
  </si>
  <si>
    <t>Mobilität</t>
  </si>
  <si>
    <t>Rechts- und Beratungskosten</t>
  </si>
  <si>
    <t>Buchführung-, Prüf- und Lohnverrechnungskosten</t>
  </si>
  <si>
    <t>Finanzierungskosten</t>
  </si>
  <si>
    <t>Umlage Gemeinkosten</t>
  </si>
  <si>
    <t>Beiblatt Gemeinkosten</t>
  </si>
  <si>
    <t>Jahr</t>
  </si>
  <si>
    <t>Personal Vollzeitäquivalente</t>
  </si>
  <si>
    <t>Stunden</t>
  </si>
  <si>
    <t>Personalkosten lt. Kalkulation</t>
  </si>
  <si>
    <t>Aufteilung</t>
  </si>
  <si>
    <t>Gesamt
h/Woche</t>
  </si>
  <si>
    <t>Bruttopersonal- kosten inkl. SZ</t>
  </si>
  <si>
    <t>davon Überstunden</t>
  </si>
  <si>
    <t>Lohn- nebenkosten</t>
  </si>
  <si>
    <t>variable Kosten</t>
  </si>
  <si>
    <t>Gemeinkosten</t>
  </si>
  <si>
    <t>Personal I (angestelltes Personal)</t>
  </si>
  <si>
    <t>BetreuerInnen</t>
  </si>
  <si>
    <t>HeilpädagogInnen</t>
  </si>
  <si>
    <t>PsychologInnen</t>
  </si>
  <si>
    <t>ÄrztInnen</t>
  </si>
  <si>
    <t>Sonstige TherapeutInnen</t>
  </si>
  <si>
    <t>SekretärInnen</t>
  </si>
  <si>
    <t>Betriebsrat</t>
  </si>
  <si>
    <t>Reinigungspersonal</t>
  </si>
  <si>
    <t>HausarbeiterInnen</t>
  </si>
  <si>
    <t>Küchenpersonal (wenn nicht in der Betreuung)</t>
  </si>
  <si>
    <t>Auszubildende</t>
  </si>
  <si>
    <t>PraktikantInnen</t>
  </si>
  <si>
    <t>Personal II (nicht fest beschäftigtes oder Fremdpersonal)</t>
  </si>
  <si>
    <t>Funktion</t>
  </si>
  <si>
    <r>
      <t xml:space="preserve">S </t>
    </r>
    <r>
      <rPr>
        <b/>
        <sz val="10"/>
        <rFont val="Arial"/>
        <family val="2"/>
      </rPr>
      <t>Betreuungspersonal</t>
    </r>
  </si>
  <si>
    <r>
      <t xml:space="preserve">S </t>
    </r>
    <r>
      <rPr>
        <b/>
        <sz val="10"/>
        <rFont val="Arial"/>
        <family val="2"/>
      </rPr>
      <t>Administrationspersonal/Management</t>
    </r>
  </si>
  <si>
    <r>
      <t xml:space="preserve">S </t>
    </r>
    <r>
      <rPr>
        <b/>
        <sz val="10"/>
        <rFont val="Arial"/>
        <family val="2"/>
      </rPr>
      <t xml:space="preserve"> Haus- und Versorgungspersonal</t>
    </r>
  </si>
  <si>
    <r>
      <t xml:space="preserve">S </t>
    </r>
    <r>
      <rPr>
        <b/>
        <sz val="10"/>
        <rFont val="Arial"/>
        <family val="2"/>
      </rPr>
      <t>Hilfskräfte</t>
    </r>
  </si>
  <si>
    <t>finanziert durch</t>
  </si>
  <si>
    <t xml:space="preserve">Anschaffungs- kosten </t>
  </si>
  <si>
    <t>Förderungen, Zuschüsse u Beiträge Dritter</t>
  </si>
  <si>
    <t>Eigenmittel</t>
  </si>
  <si>
    <t>Nutzungs- dauer</t>
  </si>
  <si>
    <t>Abschreibung des Jahres</t>
  </si>
  <si>
    <t>Betrag zuge- ordneter Leistung</t>
  </si>
  <si>
    <t>Erläuterung</t>
  </si>
  <si>
    <t>Anlagevermögen</t>
  </si>
  <si>
    <t>Immaterielle Vermögensgegenstände</t>
  </si>
  <si>
    <t>Sachanlagen</t>
  </si>
  <si>
    <r>
      <t xml:space="preserve">S </t>
    </r>
    <r>
      <rPr>
        <b/>
        <sz val="10"/>
        <rFont val="Arial"/>
        <family val="2"/>
      </rPr>
      <t>Konzessionen, Lizenzen</t>
    </r>
  </si>
  <si>
    <r>
      <t xml:space="preserve">S </t>
    </r>
    <r>
      <rPr>
        <b/>
        <sz val="10"/>
        <rFont val="Arial"/>
        <family val="2"/>
      </rPr>
      <t>Grundstücke, Gebäude</t>
    </r>
  </si>
  <si>
    <r>
      <t xml:space="preserve">S </t>
    </r>
    <r>
      <rPr>
        <b/>
        <sz val="10"/>
        <rFont val="Arial"/>
        <family val="2"/>
      </rPr>
      <t>Technische Anlagen</t>
    </r>
  </si>
  <si>
    <r>
      <t xml:space="preserve">S </t>
    </r>
    <r>
      <rPr>
        <b/>
        <sz val="10"/>
        <rFont val="Arial"/>
        <family val="2"/>
      </rPr>
      <t>Betriebs- und Geschäftsausstattung</t>
    </r>
  </si>
  <si>
    <t>Mieterträge</t>
  </si>
  <si>
    <t>Zinserträge</t>
  </si>
  <si>
    <t>abzüglich Einnahmen aus der Tätigkeit</t>
  </si>
  <si>
    <t>bereinigter Aufwand Gemeinkosten</t>
  </si>
  <si>
    <t>Angabe über Aufteilung</t>
  </si>
  <si>
    <t>Leistung:</t>
  </si>
  <si>
    <t>Ansprechperson:</t>
  </si>
  <si>
    <t>Erstellungsdatum:</t>
  </si>
  <si>
    <t>Berechnung der jährlichen Leistungsmenge</t>
  </si>
  <si>
    <t xml:space="preserve">Anzahl gesamter Plätze </t>
  </si>
  <si>
    <t>andere</t>
  </si>
  <si>
    <t>Geplante jährliche Leistungsmenge</t>
  </si>
  <si>
    <t xml:space="preserve">FSW </t>
  </si>
  <si>
    <t>Gesamt</t>
  </si>
  <si>
    <t>Kalkulation Gesamt</t>
  </si>
  <si>
    <t>Leistung</t>
  </si>
  <si>
    <t>GK</t>
  </si>
  <si>
    <t>Gesamtkosten</t>
  </si>
  <si>
    <t>Erforderliche Mittel</t>
  </si>
  <si>
    <t>Haus- u. Versorgungspersonal</t>
  </si>
  <si>
    <t>Kalkulation Tagsatz</t>
  </si>
  <si>
    <t>Hilfskräfte</t>
  </si>
  <si>
    <t>kalkulierte Fördermittel FSW</t>
  </si>
  <si>
    <t>in EUR</t>
  </si>
  <si>
    <t>Leistungsmenge</t>
  </si>
  <si>
    <t>Tarifkalkulation</t>
  </si>
  <si>
    <t>Verein/Organisation</t>
  </si>
  <si>
    <t>Gesamtkosten/Tarife</t>
  </si>
  <si>
    <t>Personalkapazität in VZÄ</t>
  </si>
  <si>
    <t>Gesamterlöse</t>
  </si>
  <si>
    <t>Erforderliche Mittel/Tagsatz</t>
  </si>
  <si>
    <t>Medizin./therap. Personal</t>
  </si>
  <si>
    <t>Admin.personal/Management</t>
  </si>
  <si>
    <t>Stunden Gemeinkosten Zentrale</t>
  </si>
  <si>
    <t>EinrichtungsleiterInnen mit Betreuungsfunktion</t>
  </si>
  <si>
    <t>DGKP</t>
  </si>
  <si>
    <t>DSA</t>
  </si>
  <si>
    <t>PflegehelferInnen</t>
  </si>
  <si>
    <t>GeschäftführerIn</t>
  </si>
  <si>
    <t>BereichsleiterInnen</t>
  </si>
  <si>
    <t>Sonstiges Personal</t>
  </si>
  <si>
    <t>Gesamt h/Woche</t>
  </si>
  <si>
    <t>Geringwertige Wirtschaftsgüter</t>
  </si>
  <si>
    <t>von Dritten</t>
  </si>
  <si>
    <t>Sachkosten</t>
  </si>
  <si>
    <t>Öffentlichkeitsarbeit</t>
  </si>
  <si>
    <t>Gebühren und sonstige Abgaben</t>
  </si>
  <si>
    <t>Sonstige Kosten</t>
  </si>
  <si>
    <t>Arbeitskostenzuschuss personenbezogen</t>
  </si>
  <si>
    <t>Sonstige Personalkosten</t>
  </si>
  <si>
    <t>Versicherungen</t>
  </si>
  <si>
    <t>Sonstiges</t>
  </si>
  <si>
    <t>Personalkosten Inkl. Lohn- nebenkosten</t>
  </si>
  <si>
    <r>
      <t xml:space="preserve">S </t>
    </r>
    <r>
      <rPr>
        <b/>
        <sz val="10"/>
        <rFont val="Arial"/>
        <family val="2"/>
      </rPr>
      <t>Medizin/therapeut. Betreuungspersonal</t>
    </r>
  </si>
  <si>
    <t>Physio- und ErgotherapeutInnen</t>
  </si>
  <si>
    <t>Admin. Personal (Buchaltung, Lohnverr.)</t>
  </si>
  <si>
    <t>Küchenpersonal</t>
  </si>
  <si>
    <t>Brutto- personal-kosten inkl. SZ</t>
  </si>
  <si>
    <t>Reinigungs- und Verbrauchsmaterial</t>
  </si>
  <si>
    <t>Kalkulierte Fördermittel FSW netto</t>
  </si>
  <si>
    <t xml:space="preserve">Maximalauslastung </t>
  </si>
  <si>
    <t>Geplante Auslastung</t>
  </si>
  <si>
    <t>abzgl. Minderauslastung in %</t>
  </si>
  <si>
    <t>Anzahl Betriebstage/Pauschalen/Jahr</t>
  </si>
  <si>
    <t>Pauschalen/Jahr</t>
  </si>
  <si>
    <t xml:space="preserve">Erlöse aus Kostenerstattung </t>
  </si>
  <si>
    <t>Kosten gesamt</t>
  </si>
  <si>
    <t>Variable und Fixkosten</t>
  </si>
  <si>
    <t>Kosten pro Leistungsmenge</t>
  </si>
  <si>
    <t xml:space="preserve">Kosten Leistung </t>
  </si>
  <si>
    <t xml:space="preserve"> in VZÄ</t>
  </si>
  <si>
    <t>Summierung Abschreibung pro Leistung</t>
  </si>
  <si>
    <t>Beschäft.</t>
  </si>
  <si>
    <t>Vollb. W.</t>
  </si>
  <si>
    <t>Teilb. W.</t>
  </si>
  <si>
    <t>GWGs</t>
  </si>
  <si>
    <t xml:space="preserve">Erlöse aus der Tätigkeit </t>
  </si>
  <si>
    <t>Sonstige Erlöse</t>
  </si>
  <si>
    <t>Gemeinkostenanteil für die Leistung:</t>
  </si>
  <si>
    <t>KOSTEN</t>
  </si>
  <si>
    <t>Medizin./ therapeut. Personal</t>
  </si>
  <si>
    <t>Essen/ Verpflegung</t>
  </si>
  <si>
    <t>technische Betriebsführung/ EDV</t>
  </si>
  <si>
    <t>Schulung/ Fortbildung</t>
  </si>
  <si>
    <t>Porto/ Telekommunikation/ TV-Gebühren</t>
  </si>
  <si>
    <t>Verein/ Organisation</t>
  </si>
  <si>
    <r>
      <t xml:space="preserve">S </t>
    </r>
    <r>
      <rPr>
        <b/>
        <sz val="10"/>
        <rFont val="Arial"/>
        <family val="2"/>
      </rPr>
      <t>Medizin/ therap: Personal</t>
    </r>
  </si>
  <si>
    <r>
      <t xml:space="preserve">S </t>
    </r>
    <r>
      <rPr>
        <b/>
        <sz val="10"/>
        <rFont val="Arial"/>
        <family val="2"/>
      </rPr>
      <t>Admin: Personal/ Management</t>
    </r>
  </si>
  <si>
    <t>Admin. personal inkl. Buchh. &amp; Lohnverr.</t>
  </si>
  <si>
    <t>Gesamt
h/ Woche</t>
  </si>
  <si>
    <t>Zuordung Leistung/ GK</t>
  </si>
  <si>
    <t>Kostenersätze AMS/ BSB</t>
  </si>
  <si>
    <t>Medizin./ therapeutisches Personal</t>
  </si>
  <si>
    <t>Erläuterungen</t>
  </si>
  <si>
    <t>Der Aufteilungsschlüssels der Gemeinkosten ist auf einem Beiblatt zu erläutern</t>
  </si>
  <si>
    <t>Erlöse Investzuschläge der Bundesländer- Kostensätze</t>
  </si>
  <si>
    <t>Mehrerlöse erhöhte Tagsätze</t>
  </si>
  <si>
    <t>Personalbezogene Erlöse (Essen, Miete, …)</t>
  </si>
  <si>
    <t>Subjektförderung Bundesländer</t>
  </si>
  <si>
    <t>Erlöse aus Tätigkeit</t>
  </si>
  <si>
    <r>
      <t xml:space="preserve">S </t>
    </r>
    <r>
      <rPr>
        <b/>
        <sz val="10"/>
        <rFont val="Arial"/>
        <family val="2"/>
      </rPr>
      <t>Sonstige Anlagen</t>
    </r>
  </si>
  <si>
    <t>Abschrei-bungsbasis</t>
  </si>
  <si>
    <t>Tage/Jahr oder</t>
  </si>
  <si>
    <t>Stunden Gemeinkosten Gesamt</t>
  </si>
  <si>
    <t>Stunden Gemeinkosten Bereichsleitung</t>
  </si>
  <si>
    <t>Kosten abzgl. Erlöse</t>
  </si>
  <si>
    <t>ERLÖSE</t>
  </si>
  <si>
    <t>BEIBLATT GEMEINKOSTEN</t>
  </si>
  <si>
    <t xml:space="preserve">Version: </t>
  </si>
  <si>
    <t>v1.1</t>
  </si>
  <si>
    <t>Informieren Sie sich über neue Funktionen, bekannte Probleme und oft gestellte Fragen der aktuellen Version</t>
  </si>
  <si>
    <t>des Tarifkalkulationsmodells.</t>
  </si>
  <si>
    <t>Änderungen</t>
  </si>
  <si>
    <t>in Zelle</t>
  </si>
  <si>
    <t>Deckblatt</t>
  </si>
  <si>
    <t>2 Nachkommastellen anzeigen bei Plätze</t>
  </si>
  <si>
    <t>B22-B26</t>
  </si>
  <si>
    <t>2 Nachkommastellen anzeigen bei Personalkapazität</t>
  </si>
  <si>
    <t>E11-E16; F11-F16</t>
  </si>
  <si>
    <t>Zellenbereich entsperrt für eventuell benötigen Platz zwecks Nebenrechnungen</t>
  </si>
  <si>
    <t>H9-Q29</t>
  </si>
  <si>
    <t>"Erlöse" nummeriert</t>
  </si>
  <si>
    <t>Mitgliedsbeiträge umbenannt in "Erlöse Mitgliedsbeiträge" und "Aufwand Mitgliedsbeiträge"</t>
  </si>
  <si>
    <t>Zellen gesperrt</t>
  </si>
  <si>
    <t>Löschen Leerzeichen nach Text</t>
  </si>
  <si>
    <t>I10-N106</t>
  </si>
  <si>
    <t>3 Nachkommastellen anzeigen bei h/Woche &amp; VZÄ</t>
  </si>
  <si>
    <t>Spalte B - C</t>
  </si>
  <si>
    <t xml:space="preserve">Löschen Leerzeichen nach Registername </t>
  </si>
  <si>
    <t>Ersetzen Leerzeichen im Registername mit "_"</t>
  </si>
  <si>
    <t>Formatierung angepasst</t>
  </si>
  <si>
    <t>Personal Gemein</t>
  </si>
  <si>
    <t>Spalten B-I</t>
  </si>
  <si>
    <t>Umbenennung "(Sek)" in "SekretärInnen"</t>
  </si>
  <si>
    <t>Beiblatt Abschreibungen</t>
  </si>
  <si>
    <t>"Erlöse" nummeriert und Zellen sperren</t>
  </si>
  <si>
    <t>C8;C9</t>
  </si>
  <si>
    <t>C16;C57</t>
  </si>
  <si>
    <t>Zeile 72</t>
  </si>
  <si>
    <t>I6-N71</t>
  </si>
  <si>
    <t>Änderungen des Handbuches werden ggf. durch die Anerkennungskommission einmal jährlich angepasst.</t>
  </si>
  <si>
    <t>Tarifkalkulationsmodell für Einrichtungen der Beschäftigungstherapie und Tagesstruktur und Wohnen für Menschen mit Behinderung</t>
  </si>
  <si>
    <t>Erlöse 1</t>
  </si>
  <si>
    <t>Erlöse 2</t>
  </si>
  <si>
    <t>andere Erlöse 1</t>
  </si>
  <si>
    <t>andere Erlöse 2</t>
  </si>
  <si>
    <t>andere Erlöse 3</t>
  </si>
  <si>
    <t>"andere" umbenannt mit "andere Erlöse" inkl. Nummerierung</t>
  </si>
  <si>
    <t>C21-C23</t>
  </si>
  <si>
    <t>C27-C30</t>
  </si>
  <si>
    <t>andere Erlöse 4</t>
  </si>
  <si>
    <t>Erlöse Mitgliedsbeiträge</t>
  </si>
  <si>
    <t>Aufwand Mitgliedsbeiträge</t>
  </si>
  <si>
    <t>C18;C88</t>
  </si>
  <si>
    <t>F10-F30;C21-C30</t>
  </si>
  <si>
    <t>Management- und Administrationspersonal</t>
  </si>
  <si>
    <t>Arbeitsmaterial</t>
  </si>
  <si>
    <t>Miete- und Betriebskosten</t>
  </si>
  <si>
    <t>Instandhaltung und Reparaturen</t>
  </si>
  <si>
    <t>C43;C51;C60;C71;C77</t>
  </si>
  <si>
    <t>L26;L34;L39;L52;L58</t>
  </si>
  <si>
    <t>2 Nachkommastellen anzeigen</t>
  </si>
  <si>
    <t>E44-H44</t>
  </si>
  <si>
    <t>N10-R60</t>
  </si>
  <si>
    <t>Blattschutz so eingestellt, dass Zellen angeklickt werden können</t>
  </si>
  <si>
    <t>A29</t>
  </si>
  <si>
    <t>Zellen sperren</t>
  </si>
  <si>
    <t>EinrichtungsleiterInnen</t>
  </si>
  <si>
    <t>A28;A35;A38</t>
  </si>
  <si>
    <t>alle außer den weißen Eingabezellen</t>
  </si>
  <si>
    <t>P11-T40</t>
  </si>
  <si>
    <t>Anlagenverkäufe</t>
  </si>
  <si>
    <t>C15;C17;C26;C42;C48</t>
  </si>
  <si>
    <t>Formeln eingeben</t>
  </si>
  <si>
    <t>J13;J14;J17-J24;K27-K33;K35-K37;J40-J42;J47;J48;J50;J51;K53;K54;K56;K57;J59;J60</t>
  </si>
  <si>
    <t>Kostenbeiträge KundInnen</t>
  </si>
  <si>
    <t>Typ:</t>
  </si>
  <si>
    <t>Plan</t>
  </si>
  <si>
    <t>Ist</t>
  </si>
  <si>
    <t>Tarifkalkulationsmodell für Einrichtungen der Tagesstruktur und Wohnen für Menschen mit Behinderung</t>
  </si>
  <si>
    <t>Umbenennung "Erlöse 1" in "Kostenbeiträge KundInnen"</t>
  </si>
  <si>
    <t>C21</t>
  </si>
  <si>
    <t>A7-B7</t>
  </si>
  <si>
    <t>Minderauslastung/Mengen Detail:</t>
  </si>
  <si>
    <t>A23</t>
  </si>
  <si>
    <t>A24</t>
  </si>
  <si>
    <t>A26</t>
  </si>
  <si>
    <t>B26; D23-26</t>
  </si>
  <si>
    <t>Erweiterung Tabelle "Berechnung der jährlichen Leistungsmenge" um neuen Teil "Minderauslastung/Mengen Detail:"</t>
  </si>
  <si>
    <t>C22-E26</t>
  </si>
  <si>
    <t>B28</t>
  </si>
  <si>
    <t>Sperren Zelle "abzgl. Minderauslastung in %" und befüllen mit Formel</t>
  </si>
  <si>
    <t>A33</t>
  </si>
  <si>
    <t>B32-B34</t>
  </si>
  <si>
    <t>löschen Titel "Bundesländer"</t>
  </si>
  <si>
    <t>Wochenstunden
Betreuung</t>
  </si>
  <si>
    <t>Stufe 9</t>
  </si>
  <si>
    <t>Stufe 8</t>
  </si>
  <si>
    <t>Stufe 7</t>
  </si>
  <si>
    <t>Stufe 6</t>
  </si>
  <si>
    <t>Stufe 5</t>
  </si>
  <si>
    <t>Stufe 4</t>
  </si>
  <si>
    <t>Stufe 3</t>
  </si>
  <si>
    <t>Stufe 2</t>
  </si>
  <si>
    <t>Stufe 1</t>
  </si>
  <si>
    <t>Probe</t>
  </si>
  <si>
    <t>Tagesbetreuung</t>
  </si>
  <si>
    <t>Geplante jährliche Leistungs-menge Gesamt
(Anzahl VE)</t>
  </si>
  <si>
    <t>VE…Verrechnungseinheiten (Tage bzw. Monatspauschalen)</t>
  </si>
  <si>
    <t>PK Betreuungspersonal I &amp; II:</t>
  </si>
  <si>
    <t xml:space="preserve"> (Gesamt FSW+andere)</t>
  </si>
  <si>
    <t>Personal-aufwand Betreuung pro VE</t>
  </si>
  <si>
    <t>PK je Betreuungsstunde:</t>
  </si>
  <si>
    <t>Restliche Kosten:</t>
  </si>
  <si>
    <t>Restliche Kosten pro VE</t>
  </si>
  <si>
    <t>Tarif pro Tag / Monat</t>
  </si>
  <si>
    <t>Tarif je Stufe Wohnen für Menschen mit Behinderung</t>
  </si>
  <si>
    <t>alle Blätter</t>
  </si>
  <si>
    <t>Umbenennung "Veranstaltungen mit KlientInnen" in "Veranstaltungen mit KundInnen"</t>
  </si>
  <si>
    <t>C91</t>
  </si>
  <si>
    <t>Veranstaltungen mit KundInnen</t>
  </si>
  <si>
    <t>C85</t>
  </si>
  <si>
    <t>Umbenennung "(Therapeutisches) Taschengeld" in "Leistungsanerkennung"</t>
  </si>
  <si>
    <t>C23</t>
  </si>
  <si>
    <t>Kollektivvertragserhöhung</t>
  </si>
  <si>
    <t>Bienniensprünge</t>
  </si>
  <si>
    <t>Verwendung Investzuschüsse</t>
  </si>
  <si>
    <t>Umbenennung "Erlöse 3" in "Verwendung Investzuschüsse"</t>
  </si>
  <si>
    <t>FSW (erhöht -&gt;NUR Tagesstr.)</t>
  </si>
  <si>
    <t>andere (erhöht -&gt; NUR Tagesstr.)</t>
  </si>
  <si>
    <t>bei Planung: Annahmen Personal</t>
  </si>
  <si>
    <t>F3-H5</t>
  </si>
  <si>
    <t>FSW</t>
  </si>
  <si>
    <t>entsperren -&gt; diese Zellen sind nun von der kalkulierenden Organsation zu befüllen</t>
  </si>
  <si>
    <t>Anpassung Formel</t>
  </si>
  <si>
    <t>Leistungsanerkennung</t>
  </si>
  <si>
    <t>Umbenennung "Geschäftführer" in "GeschäftführerIn"</t>
  </si>
  <si>
    <t>Umbenennung "Bereichsleiter" in "BereichsleiterInnen"</t>
  </si>
  <si>
    <t>Umbenennung "Einrichtungsleiter" in "EinrichtungsleiterInnen"</t>
  </si>
  <si>
    <t>A27</t>
  </si>
  <si>
    <t>A28</t>
  </si>
  <si>
    <t>Name Excel-Datei</t>
  </si>
  <si>
    <t>Anpassung Druckansicht</t>
  </si>
  <si>
    <t>Anpassung Versionsnummer inkl. Datum</t>
  </si>
  <si>
    <t>Anpassung Seitenangaben</t>
  </si>
  <si>
    <t>TKM_einricht_beschaeft_therapie_tagesstr_wohnen_mensch_beh; Ver.: 1.2</t>
  </si>
  <si>
    <t>Tagsatz</t>
  </si>
  <si>
    <t>TESTVERSION Tarifberechnung nach Stufen (WOHNEN FÜR MENSCHEN MIT BEHINDERUNG):</t>
  </si>
  <si>
    <t>Umbenennung "Pflege- und Betreuungspersonal" in "Betreuungspersonal"</t>
  </si>
  <si>
    <t>C49</t>
  </si>
  <si>
    <t>v1.2</t>
  </si>
  <si>
    <t>Was ist neu im TKM 1.1</t>
  </si>
  <si>
    <t>Was ist neu im TKM 1.2</t>
  </si>
  <si>
    <t>Umbenennung von "TKM_einricht_beschaeft-therapie-tagesstr-wohnen-mensch-beh" in "TKM_einricht_tagesstr_wohnen-mensch-beh"</t>
  </si>
  <si>
    <t>Verschiebung Überschrift Tabelle "Anzahl Betriebstage/Pauschalen/Jahr" samt Tabelle</t>
  </si>
  <si>
    <t>von D21-E24 nach D18-E20</t>
  </si>
  <si>
    <t>Neue Zelle "Typ" mit Auswahlbox für Kalkulationsart "Plan" bzw. "Ist"</t>
  </si>
  <si>
    <t>Umbenennung "davon Plätze FSW" in "FSW"</t>
  </si>
  <si>
    <t>Umbenennung "davon Plätze Bundesländer" in "FSW (erhöht -&gt;NUR Tagesstr.)"</t>
  </si>
  <si>
    <t>Neue Zelle "andere (erhöht -&gt; NUR Tagesstr.)" (vormals leere Zelle)</t>
  </si>
  <si>
    <t>neue, gesperrte Formeln (vormals leere Zellen)</t>
  </si>
  <si>
    <t>E23-E26</t>
  </si>
  <si>
    <t>A47-H67</t>
  </si>
  <si>
    <t>Neue Tabelle "bei Planung: Annahmen Personal" -&gt; Zellen H4 und H5 sind auszufüllen für Plankalkulation</t>
  </si>
  <si>
    <t>Neue Tabelle nur zum Testen: "TESTVERSION Tarifberechnung nach Stufen (WOHNEN FÜR MENSCHEN MIT BEHINDERUNG)"</t>
  </si>
  <si>
    <t>sonstige Mieten</t>
  </si>
  <si>
    <t>Umbenennung "sonstiges Mieten" in "sonstige Mieten"</t>
  </si>
  <si>
    <t>C72</t>
  </si>
  <si>
    <t>Zivildienstleistende</t>
  </si>
  <si>
    <t>Umbenennung "Zivildiener" in "Zivildienstleistende"</t>
  </si>
  <si>
    <t>A40</t>
  </si>
  <si>
    <t>A38</t>
  </si>
  <si>
    <t>C43</t>
  </si>
  <si>
    <t>BEIBLATT - PERSONAL</t>
  </si>
  <si>
    <t>Umbenennung "BEIBLATT - PERSONALPLANUNG" in "BEIBLATT - PERSONAL"</t>
  </si>
  <si>
    <t>A1</t>
  </si>
  <si>
    <t>BEIBLATT - PERSONAL GEMEINKOSTEN</t>
  </si>
  <si>
    <t>A2</t>
  </si>
  <si>
    <t>Umbenennung "BEIBLATT - PERSONALPLANUNG GEMEINKOSTEN" in "BEIBLATT - PERSONAL GEMEINKOSTEN"</t>
  </si>
  <si>
    <t>BEIBLATT - ABSCHREIBUNGEN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</si>
</sst>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EUR&quot;\ #,##0;\-&quot;EUR&quot;\ #,##0"/>
    <numFmt numFmtId="171" formatCode="&quot;EUR&quot;\ #,##0;[Red]\-&quot;EUR&quot;\ #,##0"/>
    <numFmt numFmtId="172" formatCode="&quot;EUR&quot;\ #,##0.00;\-&quot;EUR&quot;\ #,##0.00"/>
    <numFmt numFmtId="173" formatCode="&quot;EUR&quot;\ #,##0.00;[Red]\-&quot;EUR&quot;\ #,##0.00"/>
    <numFmt numFmtId="174" formatCode="_-&quot;EUR&quot;\ * #,##0_-;\-&quot;EUR&quot;\ * #,##0_-;_-&quot;EUR&quot;\ * &quot;-&quot;_-;_-@_-"/>
    <numFmt numFmtId="175" formatCode="_-&quot;EUR&quot;\ * #,##0.00_-;\-&quot;EUR&quot;\ * #,##0.00_-;_-&quot;EUR&quot;\ * &quot;-&quot;??_-;_-@_-"/>
    <numFmt numFmtId="176" formatCode="_-* #,##0.00\ _€_-;\-* #,##0.00\ _€_-;_-* &quot;-&quot;??\ _€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\ &quot;€&quot;_-;\-* #,##0\ &quot;€&quot;_-;_-* &quot;-&quot;\ &quot;€&quot;_-;_-@_-"/>
    <numFmt numFmtId="180" formatCode="#,##0.00_ ;[Red]\-#,##0.00\ 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0.0%"/>
    <numFmt numFmtId="193" formatCode="#,##0.000"/>
    <numFmt numFmtId="194" formatCode="#,##0_ ;[Red]\-#,##0\ "/>
    <numFmt numFmtId="195" formatCode="#,##0.0_ ;[Red]\-#,##0.0\ "/>
    <numFmt numFmtId="196" formatCode="dd/mm/yy"/>
    <numFmt numFmtId="197" formatCode="d/m/yyyy"/>
    <numFmt numFmtId="198" formatCode="_-* #,##0.00\ [$€]_-;\-* #,##0.00\ [$€]_-;_-* &quot;-&quot;??\ [$€]_-;_-@_-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#,##0.00_ ;\-#,##0.00\ 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#,##0.0_ ;\-#,##0.0\ "/>
    <numFmt numFmtId="207" formatCode="_-&quot;€&quot;\ * #,##0_-;\-&quot;€&quot;\ * #,##0_-;_-&quot;€&quot;\ * &quot;-&quot;??_-;_-@_-"/>
    <numFmt numFmtId="208" formatCode="[$-C07]d/\ mmmm\ yyyy;@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sz val="10"/>
      <color indexed="9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b/>
      <sz val="11.5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23"/>
      <name val="Arial"/>
      <family val="2"/>
    </font>
    <font>
      <b/>
      <sz val="12"/>
      <color indexed="9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0"/>
      <color theme="0" tint="-0.4999699890613556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>
        <color indexed="42"/>
      </top>
      <bottom style="thin">
        <color indexed="42"/>
      </bottom>
    </border>
    <border>
      <left style="thin"/>
      <right style="thin"/>
      <top style="thin">
        <color indexed="42"/>
      </top>
      <bottom style="thin">
        <color indexed="42"/>
      </bottom>
    </border>
    <border>
      <left style="thin"/>
      <right style="thin"/>
      <top style="thin">
        <color indexed="42"/>
      </top>
      <bottom style="thin"/>
    </border>
    <border>
      <left style="thin"/>
      <right style="thin"/>
      <top>
        <color indexed="63"/>
      </top>
      <bottom style="thin">
        <color indexed="42"/>
      </bottom>
    </border>
    <border>
      <left>
        <color indexed="63"/>
      </left>
      <right style="thin"/>
      <top style="thin">
        <color indexed="42"/>
      </top>
      <bottom style="thin">
        <color indexed="42"/>
      </bottom>
    </border>
    <border>
      <left>
        <color indexed="63"/>
      </left>
      <right style="thin"/>
      <top style="thin">
        <color indexed="42"/>
      </top>
      <bottom style="thin"/>
    </border>
    <border>
      <left style="thin"/>
      <right>
        <color indexed="63"/>
      </right>
      <top style="thin">
        <color indexed="4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" fillId="0" borderId="0" applyNumberFormat="0" applyFill="0" applyBorder="0" applyAlignment="0" applyProtection="0"/>
    <xf numFmtId="4" fontId="0" fillId="4" borderId="0">
      <alignment/>
      <protection locked="0"/>
    </xf>
    <xf numFmtId="39" fontId="0" fillId="12" borderId="3" applyNumberFormat="0" applyFont="0" applyFill="0" applyBorder="0" applyAlignment="0" applyProtection="0"/>
    <xf numFmtId="0" fontId="36" fillId="21" borderId="4" applyNumberFormat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7" borderId="2" applyNumberFormat="0" applyAlignment="0" applyProtection="0"/>
    <xf numFmtId="39" fontId="0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0" fontId="22" fillId="4" borderId="0" applyNumberFormat="0" applyBorder="0" applyAlignment="0" applyProtection="0"/>
    <xf numFmtId="4" fontId="37" fillId="0" borderId="0">
      <alignment/>
      <protection/>
    </xf>
    <xf numFmtId="0" fontId="5" fillId="22" borderId="0" applyFill="0" applyBorder="0" applyAlignment="0" applyProtection="0"/>
    <xf numFmtId="0" fontId="5" fillId="22" borderId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39" fontId="5" fillId="0" borderId="6">
      <alignment/>
      <protection/>
    </xf>
    <xf numFmtId="4" fontId="5" fillId="4" borderId="7">
      <alignment/>
      <protection/>
    </xf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6" fillId="21" borderId="9" applyNumberFormat="0" applyFon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39" fontId="38" fillId="2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39" fontId="39" fillId="2" borderId="13" applyNumberFormat="0" applyFont="0" applyFill="0" applyBorder="0" applyAlignment="0" applyProtection="0"/>
    <xf numFmtId="0" fontId="29" fillId="0" borderId="14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5" borderId="15" applyNumberFormat="0" applyAlignment="0" applyProtection="0"/>
  </cellStyleXfs>
  <cellXfs count="5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80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9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14" fillId="0" borderId="18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14" fillId="0" borderId="0" xfId="0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0" fillId="0" borderId="21" xfId="0" applyBorder="1" applyAlignment="1">
      <alignment horizontal="right"/>
    </xf>
    <xf numFmtId="0" fontId="3" fillId="22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23" borderId="22" xfId="0" applyFont="1" applyFill="1" applyBorder="1" applyAlignment="1">
      <alignment/>
    </xf>
    <xf numFmtId="0" fontId="10" fillId="23" borderId="19" xfId="0" applyFont="1" applyFill="1" applyBorder="1" applyAlignment="1">
      <alignment/>
    </xf>
    <xf numFmtId="0" fontId="0" fillId="0" borderId="23" xfId="0" applyBorder="1" applyAlignment="1">
      <alignment/>
    </xf>
    <xf numFmtId="0" fontId="14" fillId="0" borderId="23" xfId="0" applyFont="1" applyBorder="1" applyAlignment="1" quotePrefix="1">
      <alignment horizontal="center"/>
    </xf>
    <xf numFmtId="0" fontId="10" fillId="23" borderId="9" xfId="0" applyFont="1" applyFill="1" applyBorder="1" applyAlignment="1">
      <alignment/>
    </xf>
    <xf numFmtId="0" fontId="0" fillId="23" borderId="23" xfId="0" applyFont="1" applyFill="1" applyBorder="1" applyAlignment="1">
      <alignment/>
    </xf>
    <xf numFmtId="0" fontId="0" fillId="23" borderId="4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0" fillId="23" borderId="4" xfId="0" applyFill="1" applyBorder="1" applyAlignment="1">
      <alignment/>
    </xf>
    <xf numFmtId="0" fontId="10" fillId="23" borderId="24" xfId="0" applyFont="1" applyFill="1" applyBorder="1" applyAlignment="1">
      <alignment/>
    </xf>
    <xf numFmtId="0" fontId="0" fillId="23" borderId="25" xfId="0" applyFont="1" applyFill="1" applyBorder="1" applyAlignment="1">
      <alignment horizontal="center"/>
    </xf>
    <xf numFmtId="0" fontId="0" fillId="23" borderId="25" xfId="0" applyFont="1" applyFill="1" applyBorder="1" applyAlignment="1">
      <alignment/>
    </xf>
    <xf numFmtId="0" fontId="10" fillId="23" borderId="26" xfId="0" applyFont="1" applyFill="1" applyBorder="1" applyAlignment="1">
      <alignment/>
    </xf>
    <xf numFmtId="0" fontId="7" fillId="23" borderId="27" xfId="0" applyFont="1" applyFill="1" applyBorder="1" applyAlignment="1">
      <alignment/>
    </xf>
    <xf numFmtId="0" fontId="0" fillId="23" borderId="28" xfId="0" applyFont="1" applyFill="1" applyBorder="1" applyAlignment="1">
      <alignment/>
    </xf>
    <xf numFmtId="0" fontId="5" fillId="23" borderId="3" xfId="0" applyFont="1" applyFill="1" applyBorder="1" applyAlignment="1">
      <alignment/>
    </xf>
    <xf numFmtId="49" fontId="0" fillId="0" borderId="29" xfId="0" applyNumberFormat="1" applyBorder="1" applyAlignment="1">
      <alignment/>
    </xf>
    <xf numFmtId="0" fontId="0" fillId="20" borderId="3" xfId="0" applyFill="1" applyBorder="1" applyAlignment="1">
      <alignment/>
    </xf>
    <xf numFmtId="1" fontId="5" fillId="4" borderId="17" xfId="0" applyNumberFormat="1" applyFont="1" applyFill="1" applyBorder="1" applyAlignment="1" applyProtection="1">
      <alignment/>
      <protection locked="0"/>
    </xf>
    <xf numFmtId="0" fontId="33" fillId="23" borderId="9" xfId="0" applyFont="1" applyFill="1" applyBorder="1" applyAlignment="1">
      <alignment/>
    </xf>
    <xf numFmtId="0" fontId="10" fillId="23" borderId="3" xfId="0" applyFont="1" applyFill="1" applyBorder="1" applyAlignment="1">
      <alignment/>
    </xf>
    <xf numFmtId="180" fontId="0" fillId="20" borderId="3" xfId="0" applyNumberFormat="1" applyFont="1" applyFill="1" applyBorder="1" applyAlignment="1" quotePrefix="1">
      <alignment horizontal="right"/>
    </xf>
    <xf numFmtId="4" fontId="0" fillId="20" borderId="18" xfId="0" applyNumberFormat="1" applyFont="1" applyFill="1" applyBorder="1" applyAlignment="1" quotePrefix="1">
      <alignment horizontal="right"/>
    </xf>
    <xf numFmtId="4" fontId="0" fillId="20" borderId="20" xfId="0" applyNumberFormat="1" applyFont="1" applyFill="1" applyBorder="1" applyAlignment="1" quotePrefix="1">
      <alignment horizontal="right"/>
    </xf>
    <xf numFmtId="4" fontId="0" fillId="20" borderId="3" xfId="0" applyNumberFormat="1" applyFont="1" applyFill="1" applyBorder="1" applyAlignment="1" quotePrefix="1">
      <alignment horizontal="right"/>
    </xf>
    <xf numFmtId="180" fontId="0" fillId="20" borderId="18" xfId="0" applyNumberFormat="1" applyFont="1" applyFill="1" applyBorder="1" applyAlignment="1" quotePrefix="1">
      <alignment horizontal="right"/>
    </xf>
    <xf numFmtId="180" fontId="0" fillId="20" borderId="20" xfId="0" applyNumberFormat="1" applyFont="1" applyFill="1" applyBorder="1" applyAlignment="1" quotePrefix="1">
      <alignment horizontal="right"/>
    </xf>
    <xf numFmtId="0" fontId="0" fillId="0" borderId="0" xfId="0" applyAlignment="1">
      <alignment horizontal="right"/>
    </xf>
    <xf numFmtId="0" fontId="0" fillId="23" borderId="4" xfId="0" applyFill="1" applyBorder="1" applyAlignment="1">
      <alignment horizontal="right"/>
    </xf>
    <xf numFmtId="3" fontId="0" fillId="20" borderId="18" xfId="0" applyNumberFormat="1" applyFill="1" applyBorder="1" applyAlignment="1">
      <alignment horizontal="right"/>
    </xf>
    <xf numFmtId="3" fontId="5" fillId="20" borderId="3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4" fontId="0" fillId="4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4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7" borderId="9" xfId="0" applyFont="1" applyFill="1" applyBorder="1" applyAlignment="1" applyProtection="1">
      <alignment vertical="top"/>
      <protection/>
    </xf>
    <xf numFmtId="0" fontId="0" fillId="7" borderId="23" xfId="0" applyFill="1" applyBorder="1" applyAlignment="1" applyProtection="1">
      <alignment vertical="top"/>
      <protection/>
    </xf>
    <xf numFmtId="4" fontId="5" fillId="7" borderId="3" xfId="0" applyNumberFormat="1" applyFont="1" applyFill="1" applyBorder="1" applyAlignment="1" applyProtection="1">
      <alignment wrapText="1"/>
      <protection/>
    </xf>
    <xf numFmtId="180" fontId="5" fillId="7" borderId="3" xfId="0" applyNumberFormat="1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 vertical="top"/>
      <protection/>
    </xf>
    <xf numFmtId="0" fontId="5" fillId="23" borderId="3" xfId="0" applyFont="1" applyFill="1" applyBorder="1" applyAlignment="1" applyProtection="1">
      <alignment vertical="top"/>
      <protection/>
    </xf>
    <xf numFmtId="0" fontId="0" fillId="23" borderId="3" xfId="0" applyFill="1" applyBorder="1" applyAlignment="1" applyProtection="1">
      <alignment vertical="top"/>
      <protection/>
    </xf>
    <xf numFmtId="4" fontId="5" fillId="23" borderId="3" xfId="0" applyNumberFormat="1" applyFont="1" applyFill="1" applyBorder="1" applyAlignment="1" applyProtection="1">
      <alignment horizontal="right" wrapText="1"/>
      <protection/>
    </xf>
    <xf numFmtId="180" fontId="5" fillId="23" borderId="3" xfId="0" applyNumberFormat="1" applyFont="1" applyFill="1" applyBorder="1" applyAlignment="1" applyProtection="1">
      <alignment horizontal="right" wrapText="1"/>
      <protection/>
    </xf>
    <xf numFmtId="18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vertical="top"/>
      <protection/>
    </xf>
    <xf numFmtId="0" fontId="0" fillId="0" borderId="17" xfId="0" applyFill="1" applyBorder="1" applyAlignment="1" applyProtection="1">
      <alignment vertical="top" wrapText="1"/>
      <protection/>
    </xf>
    <xf numFmtId="180" fontId="0" fillId="0" borderId="3" xfId="0" applyNumberFormat="1" applyFill="1" applyBorder="1" applyAlignment="1" applyProtection="1">
      <alignment horizontal="right" vertical="top" wrapText="1"/>
      <protection/>
    </xf>
    <xf numFmtId="0" fontId="0" fillId="0" borderId="3" xfId="0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0" fillId="0" borderId="3" xfId="0" applyFill="1" applyBorder="1" applyAlignment="1" applyProtection="1">
      <alignment vertical="top"/>
      <protection/>
    </xf>
    <xf numFmtId="4" fontId="0" fillId="0" borderId="3" xfId="0" applyNumberForma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4" fontId="0" fillId="0" borderId="16" xfId="0" applyNumberFormat="1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6" fillId="26" borderId="30" xfId="0" applyNumberFormat="1" applyFont="1" applyFill="1" applyBorder="1" applyAlignment="1" applyProtection="1">
      <alignment horizontal="center" wrapText="1"/>
      <protection/>
    </xf>
    <xf numFmtId="0" fontId="6" fillId="26" borderId="31" xfId="0" applyFont="1" applyFill="1" applyBorder="1" applyAlignment="1" applyProtection="1">
      <alignment horizontal="center" wrapText="1"/>
      <protection/>
    </xf>
    <xf numFmtId="0" fontId="0" fillId="0" borderId="6" xfId="0" applyBorder="1" applyAlignment="1" applyProtection="1">
      <alignment vertical="top"/>
      <protection/>
    </xf>
    <xf numFmtId="4" fontId="0" fillId="0" borderId="23" xfId="0" applyNumberFormat="1" applyFill="1" applyBorder="1" applyAlignment="1" applyProtection="1">
      <alignment horizontal="right"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5" fillId="23" borderId="9" xfId="0" applyFont="1" applyFill="1" applyBorder="1" applyAlignment="1" applyProtection="1">
      <alignment vertical="top"/>
      <protection/>
    </xf>
    <xf numFmtId="0" fontId="0" fillId="23" borderId="23" xfId="0" applyFill="1" applyBorder="1" applyAlignment="1" applyProtection="1">
      <alignment vertical="top"/>
      <protection/>
    </xf>
    <xf numFmtId="4" fontId="5" fillId="23" borderId="3" xfId="0" applyNumberFormat="1" applyFont="1" applyFill="1" applyBorder="1" applyAlignment="1" applyProtection="1">
      <alignment wrapText="1"/>
      <protection/>
    </xf>
    <xf numFmtId="180" fontId="5" fillId="23" borderId="3" xfId="0" applyNumberFormat="1" applyFont="1" applyFill="1" applyBorder="1" applyAlignment="1" applyProtection="1">
      <alignment wrapText="1"/>
      <protection/>
    </xf>
    <xf numFmtId="180" fontId="7" fillId="23" borderId="3" xfId="0" applyNumberFormat="1" applyFont="1" applyFill="1" applyBorder="1" applyAlignment="1" applyProtection="1">
      <alignment horizontal="right" wrapText="1"/>
      <protection/>
    </xf>
    <xf numFmtId="4" fontId="0" fillId="20" borderId="9" xfId="0" applyNumberFormat="1" applyFill="1" applyBorder="1" applyAlignment="1" applyProtection="1">
      <alignment vertical="top" wrapText="1"/>
      <protection/>
    </xf>
    <xf numFmtId="180" fontId="4" fillId="0" borderId="3" xfId="0" applyNumberFormat="1" applyFont="1" applyFill="1" applyBorder="1" applyAlignment="1" applyProtection="1">
      <alignment horizontal="left" vertical="top" wrapText="1"/>
      <protection/>
    </xf>
    <xf numFmtId="4" fontId="0" fillId="20" borderId="3" xfId="0" applyNumberFormat="1" applyFill="1" applyBorder="1" applyAlignment="1" applyProtection="1">
      <alignment vertical="top" wrapText="1"/>
      <protection/>
    </xf>
    <xf numFmtId="180" fontId="0" fillId="20" borderId="3" xfId="0" applyNumberFormat="1" applyFill="1" applyBorder="1" applyAlignment="1" applyProtection="1">
      <alignment horizontal="right" vertical="top" wrapText="1"/>
      <protection/>
    </xf>
    <xf numFmtId="4" fontId="0" fillId="0" borderId="3" xfId="0" applyNumberFormat="1" applyFill="1" applyBorder="1" applyAlignment="1" applyProtection="1">
      <alignment vertical="top" wrapText="1"/>
      <protection/>
    </xf>
    <xf numFmtId="180" fontId="7" fillId="23" borderId="3" xfId="0" applyNumberFormat="1" applyFont="1" applyFill="1" applyBorder="1" applyAlignment="1" applyProtection="1">
      <alignment horizontal="left" wrapText="1"/>
      <protection/>
    </xf>
    <xf numFmtId="0" fontId="4" fillId="0" borderId="3" xfId="0" applyFont="1" applyFill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0" fontId="5" fillId="0" borderId="3" xfId="0" applyFont="1" applyBorder="1" applyAlignment="1" applyProtection="1">
      <alignment vertical="top"/>
      <protection/>
    </xf>
    <xf numFmtId="180" fontId="0" fillId="0" borderId="3" xfId="0" applyNumberFormat="1" applyBorder="1" applyAlignment="1" applyProtection="1">
      <alignment vertical="top" wrapText="1"/>
      <protection/>
    </xf>
    <xf numFmtId="180" fontId="4" fillId="0" borderId="3" xfId="0" applyNumberFormat="1" applyFont="1" applyBorder="1" applyAlignment="1" applyProtection="1">
      <alignment vertical="top" wrapText="1"/>
      <protection/>
    </xf>
    <xf numFmtId="0" fontId="0" fillId="0" borderId="3" xfId="0" applyFill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180" fontId="4" fillId="23" borderId="3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Alignment="1" applyProtection="1">
      <alignment vertical="top"/>
      <protection/>
    </xf>
    <xf numFmtId="18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3" xfId="0" applyFont="1" applyBorder="1" applyAlignment="1" applyProtection="1">
      <alignment vertical="top" wrapText="1"/>
      <protection/>
    </xf>
    <xf numFmtId="0" fontId="0" fillId="0" borderId="32" xfId="0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 horizontal="left" wrapText="1"/>
      <protection/>
    </xf>
    <xf numFmtId="180" fontId="5" fillId="0" borderId="0" xfId="0" applyNumberFormat="1" applyFont="1" applyFill="1" applyBorder="1" applyAlignment="1" applyProtection="1">
      <alignment horizontal="right" wrapText="1"/>
      <protection/>
    </xf>
    <xf numFmtId="180" fontId="7" fillId="0" borderId="17" xfId="0" applyNumberFormat="1" applyFont="1" applyFill="1" applyBorder="1" applyAlignment="1" applyProtection="1">
      <alignment horizontal="right" wrapText="1"/>
      <protection/>
    </xf>
    <xf numFmtId="0" fontId="5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1" fontId="5" fillId="4" borderId="17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26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wrapText="1"/>
      <protection/>
    </xf>
    <xf numFmtId="4" fontId="5" fillId="24" borderId="3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/>
      <protection/>
    </xf>
    <xf numFmtId="4" fontId="11" fillId="0" borderId="18" xfId="0" applyNumberFormat="1" applyFont="1" applyFill="1" applyBorder="1" applyAlignment="1" applyProtection="1">
      <alignment horizontal="center"/>
      <protection/>
    </xf>
    <xf numFmtId="0" fontId="11" fillId="4" borderId="17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5" fillId="24" borderId="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80" fontId="0" fillId="0" borderId="33" xfId="0" applyNumberFormat="1" applyFont="1" applyFill="1" applyBorder="1" applyAlignment="1" applyProtection="1">
      <alignment horizontal="right" vertical="center"/>
      <protection locked="0"/>
    </xf>
    <xf numFmtId="180" fontId="0" fillId="0" borderId="34" xfId="0" applyNumberFormat="1" applyFont="1" applyFill="1" applyBorder="1" applyAlignment="1" applyProtection="1">
      <alignment horizontal="right" wrapText="1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43" fontId="0" fillId="0" borderId="34" xfId="58" applyFont="1" applyFill="1" applyBorder="1" applyAlignment="1" applyProtection="1">
      <alignment horizontal="right" wrapText="1"/>
      <protection locked="0"/>
    </xf>
    <xf numFmtId="43" fontId="0" fillId="0" borderId="34" xfId="58" applyFont="1" applyFill="1" applyBorder="1" applyAlignment="1" applyProtection="1">
      <alignment horizontal="center" wrapText="1"/>
      <protection locked="0"/>
    </xf>
    <xf numFmtId="0" fontId="0" fillId="0" borderId="34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right" wrapText="1"/>
      <protection locked="0"/>
    </xf>
    <xf numFmtId="43" fontId="0" fillId="0" borderId="34" xfId="58" applyFont="1" applyFill="1" applyBorder="1" applyAlignment="1" applyProtection="1">
      <alignment wrapText="1"/>
      <protection locked="0"/>
    </xf>
    <xf numFmtId="4" fontId="0" fillId="0" borderId="34" xfId="0" applyNumberFormat="1" applyFont="1" applyFill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180" fontId="0" fillId="0" borderId="3" xfId="0" applyNumberFormat="1" applyFont="1" applyFill="1" applyBorder="1" applyAlignment="1" applyProtection="1">
      <alignment horizontal="right" wrapText="1"/>
      <protection locked="0"/>
    </xf>
    <xf numFmtId="0" fontId="5" fillId="20" borderId="17" xfId="0" applyFont="1" applyFill="1" applyBorder="1" applyAlignment="1" applyProtection="1">
      <alignment vertical="center"/>
      <protection/>
    </xf>
    <xf numFmtId="3" fontId="12" fillId="20" borderId="35" xfId="0" applyNumberFormat="1" applyFont="1" applyFill="1" applyBorder="1" applyAlignment="1" applyProtection="1">
      <alignment horizontal="left"/>
      <protection/>
    </xf>
    <xf numFmtId="4" fontId="11" fillId="20" borderId="18" xfId="0" applyNumberFormat="1" applyFont="1" applyFill="1" applyBorder="1" applyAlignment="1" applyProtection="1">
      <alignment horizontal="center"/>
      <protection/>
    </xf>
    <xf numFmtId="180" fontId="0" fillId="20" borderId="34" xfId="0" applyNumberFormat="1" applyFont="1" applyFill="1" applyBorder="1" applyAlignment="1" applyProtection="1">
      <alignment horizontal="right" wrapText="1"/>
      <protection/>
    </xf>
    <xf numFmtId="43" fontId="0" fillId="20" borderId="34" xfId="58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6" fillId="26" borderId="9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/>
      <protection/>
    </xf>
    <xf numFmtId="2" fontId="5" fillId="0" borderId="18" xfId="0" applyNumberFormat="1" applyFont="1" applyFill="1" applyBorder="1" applyAlignment="1" applyProtection="1">
      <alignment horizontal="right" wrapText="1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 horizontal="right" wrapText="1"/>
      <protection locked="0"/>
    </xf>
    <xf numFmtId="180" fontId="0" fillId="0" borderId="18" xfId="0" applyNumberFormat="1" applyFont="1" applyFill="1" applyBorder="1" applyAlignment="1" applyProtection="1">
      <alignment horizontal="right" wrapText="1"/>
      <protection locked="0"/>
    </xf>
    <xf numFmtId="180" fontId="0" fillId="0" borderId="20" xfId="0" applyNumberFormat="1" applyFont="1" applyFill="1" applyBorder="1" applyAlignment="1" applyProtection="1">
      <alignment horizontal="right" wrapText="1"/>
      <protection locked="0"/>
    </xf>
    <xf numFmtId="2" fontId="5" fillId="20" borderId="34" xfId="0" applyNumberFormat="1" applyFont="1" applyFill="1" applyBorder="1" applyAlignment="1" applyProtection="1">
      <alignment horizontal="right" wrapText="1"/>
      <protection/>
    </xf>
    <xf numFmtId="2" fontId="5" fillId="20" borderId="18" xfId="0" applyNumberFormat="1" applyFont="1" applyFill="1" applyBorder="1" applyAlignment="1" applyProtection="1">
      <alignment horizontal="right" wrapText="1"/>
      <protection/>
    </xf>
    <xf numFmtId="2" fontId="11" fillId="20" borderId="18" xfId="0" applyNumberFormat="1" applyFont="1" applyFill="1" applyBorder="1" applyAlignment="1" applyProtection="1">
      <alignment horizontal="right"/>
      <protection/>
    </xf>
    <xf numFmtId="2" fontId="0" fillId="20" borderId="34" xfId="0" applyNumberFormat="1" applyFont="1" applyFill="1" applyBorder="1" applyAlignment="1" applyProtection="1">
      <alignment horizontal="right" wrapText="1"/>
      <protection/>
    </xf>
    <xf numFmtId="2" fontId="0" fillId="0" borderId="34" xfId="0" applyNumberFormat="1" applyFont="1" applyFill="1" applyBorder="1" applyAlignment="1" applyProtection="1">
      <alignment horizontal="right" wrapText="1"/>
      <protection locked="0"/>
    </xf>
    <xf numFmtId="180" fontId="0" fillId="0" borderId="36" xfId="0" applyNumberFormat="1" applyFont="1" applyFill="1" applyBorder="1" applyAlignment="1" applyProtection="1">
      <alignment horizontal="right" wrapText="1"/>
      <protection locked="0"/>
    </xf>
    <xf numFmtId="180" fontId="0" fillId="20" borderId="36" xfId="0" applyNumberFormat="1" applyFont="1" applyFill="1" applyBorder="1" applyAlignment="1" applyProtection="1">
      <alignment horizontal="right" wrapText="1"/>
      <protection/>
    </xf>
    <xf numFmtId="180" fontId="0" fillId="20" borderId="20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/>
      <protection/>
    </xf>
    <xf numFmtId="1" fontId="5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top"/>
      <protection/>
    </xf>
    <xf numFmtId="180" fontId="0" fillId="0" borderId="3" xfId="0" applyNumberFormat="1" applyFill="1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/>
      <protection/>
    </xf>
    <xf numFmtId="180" fontId="0" fillId="0" borderId="23" xfId="0" applyNumberFormat="1" applyFill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180" fontId="7" fillId="7" borderId="3" xfId="0" applyNumberFormat="1" applyFont="1" applyFill="1" applyBorder="1" applyAlignment="1" applyProtection="1">
      <alignment wrapText="1"/>
      <protection/>
    </xf>
    <xf numFmtId="180" fontId="5" fillId="0" borderId="3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 applyProtection="1">
      <alignment vertical="top"/>
      <protection/>
    </xf>
    <xf numFmtId="180" fontId="0" fillId="0" borderId="3" xfId="0" applyNumberFormat="1" applyFill="1" applyBorder="1" applyAlignment="1" applyProtection="1">
      <alignment vertical="top" wrapText="1"/>
      <protection locked="0"/>
    </xf>
    <xf numFmtId="180" fontId="4" fillId="0" borderId="3" xfId="0" applyNumberFormat="1" applyFont="1" applyFill="1" applyBorder="1" applyAlignment="1" applyProtection="1">
      <alignment horizontal="left" vertical="top" wrapText="1"/>
      <protection locked="0"/>
    </xf>
    <xf numFmtId="180" fontId="0" fillId="0" borderId="3" xfId="0" applyNumberForma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180" fontId="0" fillId="0" borderId="3" xfId="0" applyNumberFormat="1" applyFont="1" applyBorder="1" applyAlignment="1" applyProtection="1">
      <alignment vertical="top" wrapText="1"/>
      <protection locked="0"/>
    </xf>
    <xf numFmtId="180" fontId="4" fillId="0" borderId="3" xfId="0" applyNumberFormat="1" applyFont="1" applyBorder="1" applyAlignment="1" applyProtection="1">
      <alignment vertical="top" wrapText="1"/>
      <protection locked="0"/>
    </xf>
    <xf numFmtId="180" fontId="0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/>
      <protection locked="0"/>
    </xf>
    <xf numFmtId="0" fontId="6" fillId="26" borderId="4" xfId="0" applyFont="1" applyFill="1" applyBorder="1" applyAlignment="1" applyProtection="1">
      <alignment horizontal="center" wrapText="1"/>
      <protection/>
    </xf>
    <xf numFmtId="180" fontId="0" fillId="0" borderId="6" xfId="0" applyNumberFormat="1" applyFill="1" applyBorder="1" applyAlignment="1" applyProtection="1">
      <alignment horizontal="right" vertical="top" wrapText="1"/>
      <protection/>
    </xf>
    <xf numFmtId="0" fontId="6" fillId="26" borderId="0" xfId="0" applyFont="1" applyFill="1" applyBorder="1" applyAlignment="1" applyProtection="1">
      <alignment horizontal="center" wrapText="1"/>
      <protection/>
    </xf>
    <xf numFmtId="0" fontId="0" fillId="20" borderId="3" xfId="0" applyFill="1" applyBorder="1" applyAlignment="1" applyProtection="1">
      <alignment vertical="top"/>
      <protection/>
    </xf>
    <xf numFmtId="0" fontId="5" fillId="20" borderId="3" xfId="0" applyFont="1" applyFill="1" applyBorder="1" applyAlignment="1" applyProtection="1">
      <alignment vertical="top"/>
      <protection/>
    </xf>
    <xf numFmtId="2" fontId="8" fillId="0" borderId="16" xfId="0" applyNumberFormat="1" applyFont="1" applyBorder="1" applyAlignment="1" applyProtection="1">
      <alignment/>
      <protection/>
    </xf>
    <xf numFmtId="180" fontId="8" fillId="0" borderId="16" xfId="0" applyNumberFormat="1" applyFont="1" applyBorder="1" applyAlignment="1" applyProtection="1">
      <alignment horizontal="right"/>
      <protection/>
    </xf>
    <xf numFmtId="2" fontId="8" fillId="0" borderId="16" xfId="0" applyNumberFormat="1" applyFont="1" applyBorder="1" applyAlignment="1" applyProtection="1">
      <alignment horizontal="right"/>
      <protection/>
    </xf>
    <xf numFmtId="180" fontId="0" fillId="0" borderId="16" xfId="0" applyNumberFormat="1" applyBorder="1" applyAlignment="1" applyProtection="1">
      <alignment horizontal="right"/>
      <protection/>
    </xf>
    <xf numFmtId="180" fontId="9" fillId="0" borderId="16" xfId="0" applyNumberFormat="1" applyFont="1" applyFill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9" fillId="0" borderId="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26" borderId="23" xfId="0" applyFont="1" applyFill="1" applyBorder="1" applyAlignment="1" applyProtection="1">
      <alignment horizontal="center" vertical="center"/>
      <protection/>
    </xf>
    <xf numFmtId="2" fontId="5" fillId="0" borderId="3" xfId="0" applyNumberFormat="1" applyFont="1" applyFill="1" applyBorder="1" applyAlignment="1" applyProtection="1">
      <alignment horizontal="center" wrapText="1"/>
      <protection/>
    </xf>
    <xf numFmtId="180" fontId="5" fillId="0" borderId="3" xfId="0" applyNumberFormat="1" applyFont="1" applyFill="1" applyBorder="1" applyAlignment="1" applyProtection="1">
      <alignment horizontal="center" wrapText="1"/>
      <protection/>
    </xf>
    <xf numFmtId="0" fontId="5" fillId="0" borderId="4" xfId="0" applyFont="1" applyFill="1" applyBorder="1" applyAlignment="1" applyProtection="1">
      <alignment horizontal="center" wrapText="1"/>
      <protection/>
    </xf>
    <xf numFmtId="2" fontId="5" fillId="0" borderId="18" xfId="0" applyNumberFormat="1" applyFont="1" applyFill="1" applyBorder="1" applyAlignment="1" applyProtection="1">
      <alignment horizontal="center" wrapText="1"/>
      <protection/>
    </xf>
    <xf numFmtId="180" fontId="5" fillId="0" borderId="18" xfId="0" applyNumberFormat="1" applyFont="1" applyFill="1" applyBorder="1" applyAlignment="1" applyProtection="1">
      <alignment horizontal="right" wrapText="1"/>
      <protection/>
    </xf>
    <xf numFmtId="2" fontId="5" fillId="24" borderId="3" xfId="0" applyNumberFormat="1" applyFont="1" applyFill="1" applyBorder="1" applyAlignment="1" applyProtection="1">
      <alignment horizontal="right" wrapText="1"/>
      <protection/>
    </xf>
    <xf numFmtId="3" fontId="5" fillId="0" borderId="18" xfId="0" applyNumberFormat="1" applyFont="1" applyFill="1" applyBorder="1" applyAlignment="1" applyProtection="1">
      <alignment horizontal="right" wrapText="1"/>
      <protection/>
    </xf>
    <xf numFmtId="180" fontId="5" fillId="24" borderId="3" xfId="0" applyNumberFormat="1" applyFont="1" applyFill="1" applyBorder="1" applyAlignment="1" applyProtection="1">
      <alignment horizontal="right" wrapText="1"/>
      <protection/>
    </xf>
    <xf numFmtId="180" fontId="5" fillId="20" borderId="18" xfId="0" applyNumberFormat="1" applyFont="1" applyFill="1" applyBorder="1" applyAlignment="1" applyProtection="1">
      <alignment horizontal="right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20" borderId="33" xfId="0" applyFont="1" applyFill="1" applyBorder="1" applyAlignment="1" applyProtection="1">
      <alignment vertical="center"/>
      <protection/>
    </xf>
    <xf numFmtId="180" fontId="5" fillId="20" borderId="34" xfId="0" applyNumberFormat="1" applyFont="1" applyFill="1" applyBorder="1" applyAlignment="1" applyProtection="1">
      <alignment horizontal="right" wrapText="1"/>
      <protection/>
    </xf>
    <xf numFmtId="4" fontId="5" fillId="0" borderId="18" xfId="0" applyNumberFormat="1" applyFont="1" applyFill="1" applyBorder="1" applyAlignment="1" applyProtection="1">
      <alignment horizontal="right" wrapText="1"/>
      <protection/>
    </xf>
    <xf numFmtId="0" fontId="0" fillId="20" borderId="17" xfId="0" applyFont="1" applyFill="1" applyBorder="1" applyAlignment="1" applyProtection="1">
      <alignment vertical="center"/>
      <protection/>
    </xf>
    <xf numFmtId="180" fontId="11" fillId="20" borderId="18" xfId="0" applyNumberFormat="1" applyFont="1" applyFill="1" applyBorder="1" applyAlignment="1" applyProtection="1">
      <alignment horizontal="right"/>
      <protection/>
    </xf>
    <xf numFmtId="4" fontId="11" fillId="20" borderId="18" xfId="0" applyNumberFormat="1" applyFont="1" applyFill="1" applyBorder="1" applyAlignment="1" applyProtection="1">
      <alignment horizontal="right"/>
      <protection/>
    </xf>
    <xf numFmtId="0" fontId="5" fillId="24" borderId="9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180" fontId="0" fillId="0" borderId="35" xfId="0" applyNumberFormat="1" applyFont="1" applyFill="1" applyBorder="1" applyAlignment="1" applyProtection="1">
      <alignment horizontal="right" wrapText="1"/>
      <protection locked="0"/>
    </xf>
    <xf numFmtId="4" fontId="0" fillId="22" borderId="3" xfId="0" applyNumberFormat="1" applyFill="1" applyBorder="1" applyAlignment="1" applyProtection="1">
      <alignment horizontal="right" vertical="top" wrapText="1"/>
      <protection locked="0"/>
    </xf>
    <xf numFmtId="4" fontId="0" fillId="0" borderId="3" xfId="0" applyNumberFormat="1" applyFill="1" applyBorder="1" applyAlignment="1" applyProtection="1">
      <alignment horizontal="right" vertical="top" wrapText="1"/>
      <protection locked="0"/>
    </xf>
    <xf numFmtId="180" fontId="0" fillId="0" borderId="3" xfId="0" applyNumberFormat="1" applyFill="1" applyBorder="1" applyAlignment="1" applyProtection="1">
      <alignment horizontal="right" vertical="top" wrapText="1"/>
      <protection locked="0"/>
    </xf>
    <xf numFmtId="4" fontId="0" fillId="0" borderId="3" xfId="0" applyNumberForma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4" fontId="0" fillId="0" borderId="3" xfId="0" applyNumberFormat="1" applyFill="1" applyBorder="1" applyAlignment="1" applyProtection="1">
      <alignment vertical="top" wrapText="1"/>
      <protection locked="0"/>
    </xf>
    <xf numFmtId="180" fontId="0" fillId="0" borderId="4" xfId="0" applyNumberFormat="1" applyBorder="1" applyAlignment="1" applyProtection="1">
      <alignment vertical="top" wrapText="1"/>
      <protection locked="0"/>
    </xf>
    <xf numFmtId="180" fontId="5" fillId="23" borderId="3" xfId="0" applyNumberFormat="1" applyFont="1" applyFill="1" applyBorder="1" applyAlignment="1" applyProtection="1">
      <alignment horizontal="right" wrapText="1"/>
      <protection locked="0"/>
    </xf>
    <xf numFmtId="180" fontId="4" fillId="23" borderId="3" xfId="0" applyNumberFormat="1" applyFont="1" applyFill="1" applyBorder="1" applyAlignment="1" applyProtection="1">
      <alignment horizontal="left" wrapText="1"/>
      <protection locked="0"/>
    </xf>
    <xf numFmtId="4" fontId="5" fillId="23" borderId="3" xfId="0" applyNumberFormat="1" applyFont="1" applyFill="1" applyBorder="1" applyAlignment="1" applyProtection="1">
      <alignment horizontal="right" wrapText="1"/>
      <protection locked="0"/>
    </xf>
    <xf numFmtId="180" fontId="4" fillId="20" borderId="3" xfId="0" applyNumberFormat="1" applyFont="1" applyFill="1" applyBorder="1" applyAlignment="1" applyProtection="1">
      <alignment horizontal="left" vertical="top" wrapText="1"/>
      <protection locked="0"/>
    </xf>
    <xf numFmtId="180" fontId="0" fillId="20" borderId="3" xfId="0" applyNumberFormat="1" applyFill="1" applyBorder="1" applyAlignment="1" applyProtection="1">
      <alignment vertical="top" wrapText="1"/>
      <protection/>
    </xf>
    <xf numFmtId="180" fontId="4" fillId="20" borderId="3" xfId="0" applyNumberFormat="1" applyFont="1" applyFill="1" applyBorder="1" applyAlignment="1" applyProtection="1">
      <alignment vertical="top" wrapText="1"/>
      <protection/>
    </xf>
    <xf numFmtId="0" fontId="4" fillId="20" borderId="3" xfId="0" applyFont="1" applyFill="1" applyBorder="1" applyAlignment="1">
      <alignment horizontal="center"/>
    </xf>
    <xf numFmtId="0" fontId="3" fillId="22" borderId="0" xfId="0" applyFont="1" applyFill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 horizontal="right" vertical="top" wrapText="1"/>
      <protection locked="0"/>
    </xf>
    <xf numFmtId="0" fontId="5" fillId="0" borderId="3" xfId="0" applyFont="1" applyFill="1" applyBorder="1" applyAlignment="1" applyProtection="1">
      <alignment vertical="top"/>
      <protection/>
    </xf>
    <xf numFmtId="0" fontId="5" fillId="7" borderId="9" xfId="0" applyFont="1" applyFill="1" applyBorder="1" applyAlignment="1" applyProtection="1">
      <alignment vertical="center"/>
      <protection locked="0"/>
    </xf>
    <xf numFmtId="4" fontId="5" fillId="7" borderId="3" xfId="0" applyNumberFormat="1" applyFont="1" applyFill="1" applyBorder="1" applyAlignment="1" applyProtection="1">
      <alignment horizontal="center" wrapText="1"/>
      <protection locked="0"/>
    </xf>
    <xf numFmtId="1" fontId="5" fillId="0" borderId="0" xfId="0" applyNumberFormat="1" applyFont="1" applyFill="1" applyBorder="1" applyAlignment="1" applyProtection="1">
      <alignment/>
      <protection/>
    </xf>
    <xf numFmtId="0" fontId="5" fillId="23" borderId="20" xfId="0" applyFont="1" applyFill="1" applyBorder="1" applyAlignment="1" applyProtection="1">
      <alignment vertical="top"/>
      <protection/>
    </xf>
    <xf numFmtId="0" fontId="0" fillId="23" borderId="20" xfId="0" applyFill="1" applyBorder="1" applyAlignment="1" applyProtection="1">
      <alignment vertical="top"/>
      <protection/>
    </xf>
    <xf numFmtId="0" fontId="5" fillId="7" borderId="9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0" fillId="7" borderId="4" xfId="0" applyFont="1" applyFill="1" applyBorder="1" applyAlignment="1" applyProtection="1">
      <alignment/>
      <protection/>
    </xf>
    <xf numFmtId="4" fontId="5" fillId="4" borderId="0" xfId="0" applyNumberFormat="1" applyFont="1" applyFill="1" applyAlignment="1" applyProtection="1">
      <alignment horizontal="left"/>
      <protection/>
    </xf>
    <xf numFmtId="0" fontId="5" fillId="4" borderId="0" xfId="0" applyNumberFormat="1" applyFont="1" applyFill="1" applyAlignment="1" applyProtection="1">
      <alignment horizontal="left"/>
      <protection/>
    </xf>
    <xf numFmtId="4" fontId="5" fillId="4" borderId="0" xfId="0" applyNumberFormat="1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 horizontal="left"/>
      <protection/>
    </xf>
    <xf numFmtId="4" fontId="0" fillId="0" borderId="3" xfId="0" applyNumberFormat="1" applyFont="1" applyFill="1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32" xfId="0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 vertical="top" wrapText="1"/>
      <protection locked="0"/>
    </xf>
    <xf numFmtId="0" fontId="11" fillId="4" borderId="17" xfId="0" applyFont="1" applyFill="1" applyBorder="1" applyAlignment="1" applyProtection="1">
      <alignment horizontal="right" vertical="center"/>
      <protection locked="0"/>
    </xf>
    <xf numFmtId="180" fontId="5" fillId="4" borderId="18" xfId="0" applyNumberFormat="1" applyFont="1" applyFill="1" applyBorder="1" applyAlignment="1" applyProtection="1">
      <alignment horizontal="right" wrapText="1"/>
      <protection locked="0"/>
    </xf>
    <xf numFmtId="4" fontId="5" fillId="4" borderId="18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3" fontId="12" fillId="20" borderId="35" xfId="0" applyNumberFormat="1" applyFont="1" applyFill="1" applyBorder="1" applyAlignment="1" applyProtection="1">
      <alignment horizontal="left"/>
      <protection locked="0"/>
    </xf>
    <xf numFmtId="4" fontId="11" fillId="2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4" borderId="17" xfId="0" applyFont="1" applyFill="1" applyBorder="1" applyAlignment="1" applyProtection="1">
      <alignment vertical="center"/>
      <protection locked="0"/>
    </xf>
    <xf numFmtId="180" fontId="5" fillId="4" borderId="18" xfId="0" applyNumberFormat="1" applyFont="1" applyFill="1" applyBorder="1" applyAlignment="1" applyProtection="1">
      <alignment wrapText="1"/>
      <protection locked="0"/>
    </xf>
    <xf numFmtId="4" fontId="5" fillId="4" borderId="18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5" fillId="20" borderId="34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wrapText="1"/>
      <protection locked="0"/>
    </xf>
    <xf numFmtId="0" fontId="5" fillId="24" borderId="9" xfId="0" applyFont="1" applyFill="1" applyBorder="1" applyAlignment="1" applyProtection="1">
      <alignment vertical="center"/>
      <protection locked="0"/>
    </xf>
    <xf numFmtId="4" fontId="5" fillId="24" borderId="3" xfId="0" applyNumberFormat="1" applyFont="1" applyFill="1" applyBorder="1" applyAlignment="1" applyProtection="1">
      <alignment horizontal="right" wrapText="1"/>
      <protection locked="0"/>
    </xf>
    <xf numFmtId="4" fontId="5" fillId="24" borderId="3" xfId="0" applyNumberFormat="1" applyFont="1" applyFill="1" applyBorder="1" applyAlignment="1" applyProtection="1">
      <alignment horizontal="center" wrapText="1"/>
      <protection locked="0"/>
    </xf>
    <xf numFmtId="180" fontId="0" fillId="20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80" fontId="0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4" fontId="5" fillId="20" borderId="18" xfId="0" applyNumberFormat="1" applyFont="1" applyFill="1" applyBorder="1" applyAlignment="1" applyProtection="1">
      <alignment horizontal="center" wrapText="1"/>
      <protection/>
    </xf>
    <xf numFmtId="4" fontId="0" fillId="0" borderId="34" xfId="0" applyNumberFormat="1" applyFont="1" applyFill="1" applyBorder="1" applyAlignment="1" applyProtection="1">
      <alignment horizontal="right" wrapText="1"/>
      <protection locked="0"/>
    </xf>
    <xf numFmtId="4" fontId="0" fillId="0" borderId="34" xfId="0" applyNumberFormat="1" applyFont="1" applyFill="1" applyBorder="1" applyAlignment="1" applyProtection="1">
      <alignment horizontal="right" wrapText="1"/>
      <protection/>
    </xf>
    <xf numFmtId="4" fontId="5" fillId="20" borderId="34" xfId="0" applyNumberFormat="1" applyFont="1" applyFill="1" applyBorder="1" applyAlignment="1" applyProtection="1">
      <alignment horizontal="right" wrapText="1"/>
      <protection/>
    </xf>
    <xf numFmtId="4" fontId="0" fillId="20" borderId="34" xfId="0" applyNumberFormat="1" applyFont="1" applyFill="1" applyBorder="1" applyAlignment="1" applyProtection="1">
      <alignment horizontal="right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5" fillId="24" borderId="3" xfId="0" applyNumberFormat="1" applyFont="1" applyFill="1" applyBorder="1" applyAlignment="1" applyProtection="1">
      <alignment wrapText="1"/>
      <protection/>
    </xf>
    <xf numFmtId="4" fontId="5" fillId="0" borderId="34" xfId="0" applyNumberFormat="1" applyFont="1" applyFill="1" applyBorder="1" applyAlignment="1" applyProtection="1">
      <alignment horizontal="right" wrapText="1"/>
      <protection/>
    </xf>
    <xf numFmtId="0" fontId="0" fillId="0" borderId="37" xfId="0" applyFont="1" applyFill="1" applyBorder="1" applyAlignment="1" applyProtection="1">
      <alignment horizontal="left" wrapText="1"/>
      <protection locked="0"/>
    </xf>
    <xf numFmtId="0" fontId="5" fillId="20" borderId="37" xfId="0" applyFont="1" applyFill="1" applyBorder="1" applyAlignment="1" applyProtection="1">
      <alignment horizontal="left" wrapText="1"/>
      <protection/>
    </xf>
    <xf numFmtId="0" fontId="0" fillId="20" borderId="37" xfId="0" applyFont="1" applyFill="1" applyBorder="1" applyAlignment="1" applyProtection="1">
      <alignment horizontal="left" wrapText="1"/>
      <protection/>
    </xf>
    <xf numFmtId="4" fontId="11" fillId="20" borderId="21" xfId="0" applyNumberFormat="1" applyFont="1" applyFill="1" applyBorder="1" applyAlignment="1" applyProtection="1">
      <alignment horizontal="left"/>
      <protection/>
    </xf>
    <xf numFmtId="3" fontId="5" fillId="24" borderId="3" xfId="0" applyNumberFormat="1" applyFont="1" applyFill="1" applyBorder="1" applyAlignment="1" applyProtection="1">
      <alignment horizontal="left" wrapText="1"/>
      <protection/>
    </xf>
    <xf numFmtId="0" fontId="5" fillId="20" borderId="21" xfId="0" applyFont="1" applyFill="1" applyBorder="1" applyAlignment="1" applyProtection="1">
      <alignment horizontal="left" wrapText="1"/>
      <protection/>
    </xf>
    <xf numFmtId="0" fontId="0" fillId="0" borderId="38" xfId="0" applyFont="1" applyFill="1" applyBorder="1" applyAlignment="1" applyProtection="1">
      <alignment horizontal="left" wrapText="1"/>
      <protection locked="0"/>
    </xf>
    <xf numFmtId="0" fontId="5" fillId="0" borderId="21" xfId="0" applyFont="1" applyFill="1" applyBorder="1" applyAlignment="1" applyProtection="1">
      <alignment horizontal="left" wrapText="1"/>
      <protection/>
    </xf>
    <xf numFmtId="4" fontId="5" fillId="24" borderId="4" xfId="0" applyNumberFormat="1" applyFont="1" applyFill="1" applyBorder="1" applyAlignment="1" applyProtection="1">
      <alignment horizontal="left" wrapText="1"/>
      <protection/>
    </xf>
    <xf numFmtId="0" fontId="0" fillId="0" borderId="39" xfId="0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 applyProtection="1">
      <alignment horizontal="left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6" fillId="26" borderId="9" xfId="0" applyFont="1" applyFill="1" applyBorder="1" applyAlignment="1" applyProtection="1">
      <alignment vertical="center"/>
      <protection locked="0"/>
    </xf>
    <xf numFmtId="0" fontId="6" fillId="26" borderId="9" xfId="0" applyFont="1" applyFill="1" applyBorder="1" applyAlignment="1" applyProtection="1">
      <alignment horizontal="center" vertical="center" wrapText="1"/>
      <protection locked="0"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26" borderId="4" xfId="0" applyFont="1" applyFill="1" applyBorder="1" applyAlignment="1" applyProtection="1">
      <alignment horizontal="center" vertical="center" wrapText="1"/>
      <protection locked="0"/>
    </xf>
    <xf numFmtId="0" fontId="5" fillId="20" borderId="19" xfId="0" applyFont="1" applyFill="1" applyBorder="1" applyAlignment="1" applyProtection="1">
      <alignment vertical="center"/>
      <protection locked="0"/>
    </xf>
    <xf numFmtId="0" fontId="5" fillId="20" borderId="3" xfId="0" applyFont="1" applyFill="1" applyBorder="1" applyAlignment="1" applyProtection="1">
      <alignment horizontal="center" wrapText="1"/>
      <protection locked="0"/>
    </xf>
    <xf numFmtId="0" fontId="0" fillId="20" borderId="4" xfId="0" applyFill="1" applyBorder="1" applyAlignment="1" applyProtection="1">
      <alignment horizontal="center" wrapText="1"/>
      <protection locked="0"/>
    </xf>
    <xf numFmtId="0" fontId="5" fillId="20" borderId="17" xfId="0" applyFont="1" applyFill="1" applyBorder="1" applyAlignment="1" applyProtection="1">
      <alignment vertical="center"/>
      <protection locked="0"/>
    </xf>
    <xf numFmtId="0" fontId="5" fillId="20" borderId="18" xfId="0" applyFont="1" applyFill="1" applyBorder="1" applyAlignment="1" applyProtection="1">
      <alignment horizontal="center" wrapText="1"/>
      <protection locked="0"/>
    </xf>
    <xf numFmtId="0" fontId="5" fillId="23" borderId="9" xfId="0" applyFont="1" applyFill="1" applyBorder="1" applyAlignment="1" applyProtection="1">
      <alignment vertical="center"/>
      <protection locked="0"/>
    </xf>
    <xf numFmtId="4" fontId="5" fillId="23" borderId="3" xfId="0" applyNumberFormat="1" applyFont="1" applyFill="1" applyBorder="1" applyAlignment="1" applyProtection="1">
      <alignment horizontal="center" wrapText="1"/>
      <protection locked="0"/>
    </xf>
    <xf numFmtId="0" fontId="5" fillId="24" borderId="9" xfId="0" applyFont="1" applyFill="1" applyBorder="1" applyAlignment="1" applyProtection="1">
      <alignment horizontal="right" vertical="center"/>
      <protection locked="0"/>
    </xf>
    <xf numFmtId="180" fontId="5" fillId="7" borderId="3" xfId="0" applyNumberFormat="1" applyFont="1" applyFill="1" applyBorder="1" applyAlignment="1" applyProtection="1">
      <alignment horizontal="right" wrapText="1"/>
      <protection locked="0"/>
    </xf>
    <xf numFmtId="180" fontId="5" fillId="7" borderId="3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/>
      <protection locked="0"/>
    </xf>
    <xf numFmtId="180" fontId="5" fillId="20" borderId="3" xfId="0" applyNumberFormat="1" applyFont="1" applyFill="1" applyBorder="1" applyAlignment="1" applyProtection="1">
      <alignment horizontal="right" wrapText="1"/>
      <protection locked="0"/>
    </xf>
    <xf numFmtId="4" fontId="0" fillId="0" borderId="4" xfId="0" applyNumberFormat="1" applyBorder="1" applyAlignment="1" applyProtection="1">
      <alignment vertical="top" wrapText="1"/>
      <protection locked="0"/>
    </xf>
    <xf numFmtId="180" fontId="0" fillId="0" borderId="3" xfId="0" applyNumberFormat="1" applyFill="1" applyBorder="1" applyAlignment="1" applyProtection="1">
      <alignment horizontal="left" vertical="top" wrapText="1"/>
      <protection locked="0"/>
    </xf>
    <xf numFmtId="180" fontId="5" fillId="23" borderId="3" xfId="0" applyNumberFormat="1" applyFont="1" applyFill="1" applyBorder="1" applyAlignment="1" applyProtection="1">
      <alignment horizontal="left" wrapText="1"/>
      <protection/>
    </xf>
    <xf numFmtId="0" fontId="0" fillId="0" borderId="3" xfId="0" applyBorder="1" applyAlignment="1" applyProtection="1">
      <alignment horizontal="left" vertical="top" wrapText="1"/>
      <protection locked="0"/>
    </xf>
    <xf numFmtId="180" fontId="7" fillId="23" borderId="3" xfId="0" applyNumberFormat="1" applyFont="1" applyFill="1" applyBorder="1" applyAlignment="1" applyProtection="1">
      <alignment horizontal="right" wrapText="1"/>
      <protection locked="0"/>
    </xf>
    <xf numFmtId="4" fontId="5" fillId="0" borderId="21" xfId="0" applyNumberFormat="1" applyFont="1" applyFill="1" applyBorder="1" applyAlignment="1" applyProtection="1">
      <alignment horizontal="left" wrapText="1"/>
      <protection locked="0"/>
    </xf>
    <xf numFmtId="4" fontId="0" fillId="0" borderId="35" xfId="0" applyNumberFormat="1" applyFont="1" applyFill="1" applyBorder="1" applyAlignment="1" applyProtection="1">
      <alignment horizontal="right" wrapText="1"/>
      <protection locked="0"/>
    </xf>
    <xf numFmtId="0" fontId="5" fillId="20" borderId="21" xfId="0" applyFont="1" applyFill="1" applyBorder="1" applyAlignment="1" applyProtection="1">
      <alignment horizontal="left" wrapText="1"/>
      <protection locked="0"/>
    </xf>
    <xf numFmtId="0" fontId="5" fillId="0" borderId="37" xfId="0" applyFont="1" applyFill="1" applyBorder="1" applyAlignment="1" applyProtection="1">
      <alignment horizontal="left" wrapText="1"/>
      <protection locked="0"/>
    </xf>
    <xf numFmtId="180" fontId="5" fillId="0" borderId="18" xfId="0" applyNumberFormat="1" applyFont="1" applyFill="1" applyBorder="1" applyAlignment="1" applyProtection="1">
      <alignment horizontal="center" wrapText="1"/>
      <protection/>
    </xf>
    <xf numFmtId="180" fontId="5" fillId="0" borderId="3" xfId="0" applyNumberFormat="1" applyFont="1" applyFill="1" applyBorder="1" applyAlignment="1" applyProtection="1">
      <alignment horizontal="center" wrapText="1"/>
      <protection locked="0"/>
    </xf>
    <xf numFmtId="180" fontId="0" fillId="0" borderId="3" xfId="0" applyNumberFormat="1" applyFont="1" applyFill="1" applyBorder="1" applyAlignment="1" applyProtection="1">
      <alignment horizontal="center" wrapText="1"/>
      <protection locked="0"/>
    </xf>
    <xf numFmtId="180" fontId="0" fillId="0" borderId="3" xfId="0" applyNumberFormat="1" applyFont="1" applyFill="1" applyBorder="1" applyAlignment="1" applyProtection="1">
      <alignment wrapText="1"/>
      <protection locked="0"/>
    </xf>
    <xf numFmtId="180" fontId="0" fillId="20" borderId="3" xfId="58" applyNumberFormat="1" applyFont="1" applyFill="1" applyBorder="1" applyAlignment="1" applyProtection="1">
      <alignment horizontal="center" wrapText="1"/>
      <protection locked="0"/>
    </xf>
    <xf numFmtId="180" fontId="5" fillId="0" borderId="34" xfId="0" applyNumberFormat="1" applyFont="1" applyFill="1" applyBorder="1" applyAlignment="1" applyProtection="1">
      <alignment horizontal="right" wrapText="1"/>
      <protection locked="0"/>
    </xf>
    <xf numFmtId="180" fontId="5" fillId="0" borderId="3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5" fillId="7" borderId="4" xfId="0" applyFont="1" applyFill="1" applyBorder="1" applyAlignment="1" applyProtection="1">
      <alignment horizontal="center" wrapText="1"/>
      <protection/>
    </xf>
    <xf numFmtId="0" fontId="5" fillId="7" borderId="4" xfId="0" applyFont="1" applyFill="1" applyBorder="1" applyAlignment="1" applyProtection="1">
      <alignment horizontal="center" wrapText="1"/>
      <protection locked="0"/>
    </xf>
    <xf numFmtId="180" fontId="5" fillId="23" borderId="3" xfId="0" applyNumberFormat="1" applyFont="1" applyFill="1" applyBorder="1" applyAlignment="1" applyProtection="1">
      <alignment horizontal="left" wrapText="1"/>
      <protection locked="0"/>
    </xf>
    <xf numFmtId="4" fontId="5" fillId="4" borderId="18" xfId="0" applyNumberFormat="1" applyFont="1" applyFill="1" applyBorder="1" applyAlignment="1" applyProtection="1">
      <alignment horizontal="right" wrapText="1"/>
      <protection/>
    </xf>
    <xf numFmtId="180" fontId="5" fillId="4" borderId="18" xfId="0" applyNumberFormat="1" applyFont="1" applyFill="1" applyBorder="1" applyAlignment="1" applyProtection="1">
      <alignment horizontal="right" wrapText="1"/>
      <protection/>
    </xf>
    <xf numFmtId="2" fontId="5" fillId="4" borderId="18" xfId="0" applyNumberFormat="1" applyFont="1" applyFill="1" applyBorder="1" applyAlignment="1" applyProtection="1">
      <alignment horizontal="right" wrapText="1"/>
      <protection/>
    </xf>
    <xf numFmtId="180" fontId="5" fillId="4" borderId="18" xfId="0" applyNumberFormat="1" applyFont="1" applyFill="1" applyBorder="1" applyAlignment="1" applyProtection="1">
      <alignment wrapText="1"/>
      <protection/>
    </xf>
    <xf numFmtId="4" fontId="5" fillId="4" borderId="18" xfId="0" applyNumberFormat="1" applyFont="1" applyFill="1" applyBorder="1" applyAlignment="1" applyProtection="1">
      <alignment wrapText="1"/>
      <protection/>
    </xf>
    <xf numFmtId="180" fontId="0" fillId="20" borderId="34" xfId="0" applyNumberFormat="1" applyFont="1" applyFill="1" applyBorder="1" applyAlignment="1" applyProtection="1">
      <alignment horizontal="right" wrapText="1"/>
      <protection locked="0"/>
    </xf>
    <xf numFmtId="180" fontId="0" fillId="20" borderId="35" xfId="0" applyNumberFormat="1" applyFont="1" applyFill="1" applyBorder="1" applyAlignment="1" applyProtection="1">
      <alignment horizontal="right" wrapText="1"/>
      <protection locked="0"/>
    </xf>
    <xf numFmtId="0" fontId="3" fillId="0" borderId="0" xfId="70" applyFont="1">
      <alignment/>
      <protection/>
    </xf>
    <xf numFmtId="0" fontId="0" fillId="0" borderId="0" xfId="70">
      <alignment/>
      <protection/>
    </xf>
    <xf numFmtId="0" fontId="44" fillId="0" borderId="0" xfId="71">
      <alignment/>
      <protection/>
    </xf>
    <xf numFmtId="0" fontId="34" fillId="0" borderId="0" xfId="70" applyFont="1">
      <alignment/>
      <protection/>
    </xf>
    <xf numFmtId="14" fontId="34" fillId="0" borderId="0" xfId="70" applyNumberFormat="1" applyFont="1">
      <alignment/>
      <protection/>
    </xf>
    <xf numFmtId="0" fontId="0" fillId="0" borderId="28" xfId="70" applyBorder="1">
      <alignment/>
      <protection/>
    </xf>
    <xf numFmtId="0" fontId="5" fillId="0" borderId="28" xfId="70" applyFont="1" applyBorder="1">
      <alignment/>
      <protection/>
    </xf>
    <xf numFmtId="0" fontId="5" fillId="0" borderId="0" xfId="70" applyFont="1" applyBorder="1">
      <alignment/>
      <protection/>
    </xf>
    <xf numFmtId="0" fontId="35" fillId="0" borderId="0" xfId="56" applyFont="1" applyAlignment="1" applyProtection="1">
      <alignment/>
      <protection/>
    </xf>
    <xf numFmtId="0" fontId="0" fillId="0" borderId="0" xfId="70" applyAlignment="1">
      <alignment horizontal="right"/>
      <protection/>
    </xf>
    <xf numFmtId="14" fontId="0" fillId="0" borderId="0" xfId="70" applyNumberFormat="1" applyAlignment="1">
      <alignment horizontal="left"/>
      <protection/>
    </xf>
    <xf numFmtId="0" fontId="44" fillId="0" borderId="0" xfId="71" applyAlignment="1">
      <alignment vertical="top"/>
      <protection/>
    </xf>
    <xf numFmtId="0" fontId="0" fillId="0" borderId="0" xfId="70" applyAlignment="1">
      <alignment vertical="top"/>
      <protection/>
    </xf>
    <xf numFmtId="0" fontId="0" fillId="0" borderId="0" xfId="70" applyAlignment="1">
      <alignment wrapText="1"/>
      <protection/>
    </xf>
    <xf numFmtId="0" fontId="0" fillId="0" borderId="0" xfId="70" applyAlignment="1">
      <alignment vertical="top" wrapText="1"/>
      <protection/>
    </xf>
    <xf numFmtId="0" fontId="5" fillId="0" borderId="0" xfId="70" applyFont="1">
      <alignment/>
      <protection/>
    </xf>
    <xf numFmtId="180" fontId="0" fillId="0" borderId="18" xfId="0" applyNumberFormat="1" applyBorder="1" applyAlignment="1" applyProtection="1">
      <alignment horizontal="right"/>
      <protection locked="0"/>
    </xf>
    <xf numFmtId="180" fontId="0" fillId="0" borderId="20" xfId="0" applyNumberFormat="1" applyBorder="1" applyAlignment="1" applyProtection="1">
      <alignment horizontal="right"/>
      <protection locked="0"/>
    </xf>
    <xf numFmtId="202" fontId="0" fillId="20" borderId="3" xfId="58" applyNumberFormat="1" applyFont="1" applyFill="1" applyBorder="1" applyAlignment="1">
      <alignment/>
    </xf>
    <xf numFmtId="0" fontId="0" fillId="27" borderId="0" xfId="0" applyFill="1" applyAlignment="1" applyProtection="1">
      <alignment/>
      <protection locked="0"/>
    </xf>
    <xf numFmtId="180" fontId="0" fillId="0" borderId="3" xfId="0" applyNumberFormat="1" applyFill="1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0" fillId="7" borderId="4" xfId="0" applyFill="1" applyBorder="1" applyAlignment="1" applyProtection="1">
      <alignment vertical="top"/>
      <protection/>
    </xf>
    <xf numFmtId="0" fontId="0" fillId="0" borderId="3" xfId="0" applyFont="1" applyBorder="1" applyAlignment="1" applyProtection="1">
      <alignment vertical="top"/>
      <protection/>
    </xf>
    <xf numFmtId="0" fontId="0" fillId="0" borderId="3" xfId="0" applyFont="1" applyFill="1" applyBorder="1" applyAlignment="1" applyProtection="1">
      <alignment vertical="top"/>
      <protection/>
    </xf>
    <xf numFmtId="0" fontId="0" fillId="27" borderId="0" xfId="0" applyFill="1" applyAlignment="1" applyProtection="1">
      <alignment vertical="top"/>
      <protection locked="0"/>
    </xf>
    <xf numFmtId="0" fontId="5" fillId="27" borderId="0" xfId="0" applyFont="1" applyFill="1" applyAlignment="1" applyProtection="1">
      <alignment vertical="top"/>
      <protection locked="0"/>
    </xf>
    <xf numFmtId="193" fontId="5" fillId="24" borderId="3" xfId="0" applyNumberFormat="1" applyFont="1" applyFill="1" applyBorder="1" applyAlignment="1" applyProtection="1">
      <alignment horizontal="right" wrapText="1"/>
      <protection/>
    </xf>
    <xf numFmtId="193" fontId="5" fillId="20" borderId="18" xfId="0" applyNumberFormat="1" applyFont="1" applyFill="1" applyBorder="1" applyAlignment="1" applyProtection="1">
      <alignment horizontal="center" wrapText="1"/>
      <protection/>
    </xf>
    <xf numFmtId="193" fontId="5" fillId="4" borderId="18" xfId="0" applyNumberFormat="1" applyFont="1" applyFill="1" applyBorder="1" applyAlignment="1" applyProtection="1">
      <alignment wrapText="1"/>
      <protection/>
    </xf>
    <xf numFmtId="193" fontId="0" fillId="0" borderId="34" xfId="0" applyNumberFormat="1" applyFont="1" applyFill="1" applyBorder="1" applyAlignment="1" applyProtection="1">
      <alignment wrapText="1"/>
      <protection locked="0"/>
    </xf>
    <xf numFmtId="193" fontId="5" fillId="20" borderId="34" xfId="0" applyNumberFormat="1" applyFont="1" applyFill="1" applyBorder="1" applyAlignment="1" applyProtection="1">
      <alignment wrapText="1"/>
      <protection/>
    </xf>
    <xf numFmtId="193" fontId="0" fillId="20" borderId="34" xfId="0" applyNumberFormat="1" applyFont="1" applyFill="1" applyBorder="1" applyAlignment="1" applyProtection="1">
      <alignment wrapText="1"/>
      <protection/>
    </xf>
    <xf numFmtId="193" fontId="0" fillId="0" borderId="18" xfId="0" applyNumberFormat="1" applyFont="1" applyFill="1" applyBorder="1" applyAlignment="1" applyProtection="1">
      <alignment wrapText="1"/>
      <protection locked="0"/>
    </xf>
    <xf numFmtId="193" fontId="11" fillId="20" borderId="18" xfId="0" applyNumberFormat="1" applyFont="1" applyFill="1" applyBorder="1" applyAlignment="1" applyProtection="1">
      <alignment/>
      <protection/>
    </xf>
    <xf numFmtId="193" fontId="5" fillId="24" borderId="3" xfId="0" applyNumberFormat="1" applyFont="1" applyFill="1" applyBorder="1" applyAlignment="1" applyProtection="1">
      <alignment wrapText="1"/>
      <protection/>
    </xf>
    <xf numFmtId="193" fontId="5" fillId="20" borderId="18" xfId="0" applyNumberFormat="1" applyFont="1" applyFill="1" applyBorder="1" applyAlignment="1" applyProtection="1">
      <alignment wrapText="1"/>
      <protection/>
    </xf>
    <xf numFmtId="193" fontId="0" fillId="0" borderId="35" xfId="0" applyNumberFormat="1" applyFont="1" applyFill="1" applyBorder="1" applyAlignment="1" applyProtection="1">
      <alignment horizontal="right" wrapText="1"/>
      <protection locked="0"/>
    </xf>
    <xf numFmtId="193" fontId="0" fillId="0" borderId="35" xfId="0" applyNumberFormat="1" applyFont="1" applyFill="1" applyBorder="1" applyAlignment="1" applyProtection="1">
      <alignment horizontal="center" wrapText="1"/>
      <protection locked="0"/>
    </xf>
    <xf numFmtId="0" fontId="0" fillId="27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 applyProtection="1">
      <alignment/>
      <protection/>
    </xf>
    <xf numFmtId="193" fontId="0" fillId="0" borderId="0" xfId="0" applyNumberFormat="1" applyFont="1" applyFill="1" applyBorder="1" applyAlignment="1" applyProtection="1">
      <alignment horizontal="center"/>
      <protection/>
    </xf>
    <xf numFmtId="193" fontId="5" fillId="0" borderId="18" xfId="0" applyNumberFormat="1" applyFont="1" applyFill="1" applyBorder="1" applyAlignment="1" applyProtection="1">
      <alignment horizontal="right" wrapText="1"/>
      <protection/>
    </xf>
    <xf numFmtId="193" fontId="0" fillId="20" borderId="36" xfId="0" applyNumberFormat="1" applyFont="1" applyFill="1" applyBorder="1" applyAlignment="1" applyProtection="1">
      <alignment horizontal="right" wrapText="1"/>
      <protection/>
    </xf>
    <xf numFmtId="193" fontId="0" fillId="0" borderId="0" xfId="0" applyNumberFormat="1" applyFont="1" applyFill="1" applyBorder="1" applyAlignment="1" applyProtection="1">
      <alignment/>
      <protection/>
    </xf>
    <xf numFmtId="193" fontId="0" fillId="0" borderId="36" xfId="0" applyNumberFormat="1" applyFont="1" applyFill="1" applyBorder="1" applyAlignment="1" applyProtection="1">
      <alignment horizontal="right" wrapText="1"/>
      <protection locked="0"/>
    </xf>
    <xf numFmtId="193" fontId="0" fillId="20" borderId="34" xfId="0" applyNumberFormat="1" applyFont="1" applyFill="1" applyBorder="1" applyAlignment="1" applyProtection="1">
      <alignment horizontal="right" wrapText="1"/>
      <protection/>
    </xf>
    <xf numFmtId="193" fontId="0" fillId="0" borderId="0" xfId="0" applyNumberFormat="1" applyFont="1" applyBorder="1" applyAlignment="1" applyProtection="1">
      <alignment/>
      <protection/>
    </xf>
    <xf numFmtId="193" fontId="0" fillId="0" borderId="34" xfId="0" applyNumberFormat="1" applyFont="1" applyFill="1" applyBorder="1" applyAlignment="1" applyProtection="1">
      <alignment horizontal="right" wrapText="1"/>
      <protection locked="0"/>
    </xf>
    <xf numFmtId="193" fontId="32" fillId="0" borderId="0" xfId="0" applyNumberFormat="1" applyFont="1" applyBorder="1" applyAlignment="1" applyProtection="1">
      <alignment/>
      <protection/>
    </xf>
    <xf numFmtId="193" fontId="0" fillId="20" borderId="20" xfId="0" applyNumberFormat="1" applyFont="1" applyFill="1" applyBorder="1" applyAlignment="1" applyProtection="1">
      <alignment horizontal="right" wrapText="1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193" fontId="5" fillId="4" borderId="18" xfId="0" applyNumberFormat="1" applyFont="1" applyFill="1" applyBorder="1" applyAlignment="1" applyProtection="1">
      <alignment horizontal="right" wrapText="1"/>
      <protection/>
    </xf>
    <xf numFmtId="193" fontId="5" fillId="4" borderId="34" xfId="0" applyNumberFormat="1" applyFont="1" applyFill="1" applyBorder="1" applyAlignment="1" applyProtection="1">
      <alignment horizontal="right" wrapText="1"/>
      <protection/>
    </xf>
    <xf numFmtId="180" fontId="5" fillId="4" borderId="34" xfId="0" applyNumberFormat="1" applyFont="1" applyFill="1" applyBorder="1" applyAlignment="1" applyProtection="1">
      <alignment horizontal="right" wrapText="1"/>
      <protection/>
    </xf>
    <xf numFmtId="0" fontId="0" fillId="27" borderId="0" xfId="0" applyFill="1" applyBorder="1" applyAlignment="1" applyProtection="1">
      <alignment/>
      <protection locked="0"/>
    </xf>
    <xf numFmtId="0" fontId="0" fillId="27" borderId="0" xfId="0" applyFill="1" applyBorder="1" applyAlignment="1" applyProtection="1">
      <alignment vertical="top" wrapText="1"/>
      <protection locked="0"/>
    </xf>
    <xf numFmtId="0" fontId="0" fillId="27" borderId="0" xfId="0" applyFill="1" applyBorder="1" applyAlignment="1" applyProtection="1">
      <alignment vertical="top"/>
      <protection locked="0"/>
    </xf>
    <xf numFmtId="0" fontId="5" fillId="27" borderId="0" xfId="0" applyFont="1" applyFill="1" applyBorder="1" applyAlignment="1" applyProtection="1">
      <alignment vertical="top"/>
      <protection locked="0"/>
    </xf>
    <xf numFmtId="180" fontId="5" fillId="27" borderId="0" xfId="0" applyNumberFormat="1" applyFont="1" applyFill="1" applyBorder="1" applyAlignment="1" applyProtection="1">
      <alignment horizontal="right" wrapText="1"/>
      <protection locked="0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70" applyFill="1">
      <alignment/>
      <protection/>
    </xf>
    <xf numFmtId="0" fontId="0" fillId="0" borderId="29" xfId="0" applyBorder="1" applyAlignment="1">
      <alignment/>
    </xf>
    <xf numFmtId="204" fontId="0" fillId="27" borderId="22" xfId="58" applyNumberFormat="1" applyFont="1" applyFill="1" applyBorder="1" applyAlignment="1">
      <alignment/>
    </xf>
    <xf numFmtId="204" fontId="0" fillId="27" borderId="40" xfId="58" applyNumberFormat="1" applyFont="1" applyFill="1" applyBorder="1" applyAlignment="1">
      <alignment/>
    </xf>
    <xf numFmtId="10" fontId="0" fillId="0" borderId="16" xfId="65" applyNumberFormat="1" applyFont="1" applyBorder="1" applyAlignment="1" applyProtection="1">
      <alignment/>
      <protection locked="0"/>
    </xf>
    <xf numFmtId="10" fontId="0" fillId="0" borderId="6" xfId="65" applyNumberFormat="1" applyFont="1" applyBorder="1" applyAlignment="1" applyProtection="1">
      <alignment/>
      <protection locked="0"/>
    </xf>
    <xf numFmtId="10" fontId="0" fillId="20" borderId="3" xfId="0" applyNumberFormat="1" applyFont="1" applyFill="1" applyBorder="1" applyAlignment="1" applyProtection="1" quotePrefix="1">
      <alignment horizontal="right"/>
      <protection/>
    </xf>
    <xf numFmtId="0" fontId="35" fillId="0" borderId="0" xfId="56" applyFont="1" applyAlignment="1" applyProtection="1">
      <alignment vertical="center"/>
      <protection/>
    </xf>
    <xf numFmtId="0" fontId="0" fillId="0" borderId="0" xfId="70" applyAlignment="1">
      <alignment horizontal="right" vertical="center"/>
      <protection/>
    </xf>
    <xf numFmtId="0" fontId="0" fillId="0" borderId="0" xfId="70" applyAlignment="1">
      <alignment vertical="center"/>
      <protection/>
    </xf>
    <xf numFmtId="14" fontId="0" fillId="0" borderId="0" xfId="70" applyNumberFormat="1" applyAlignment="1">
      <alignment horizontal="left" vertical="center"/>
      <protection/>
    </xf>
    <xf numFmtId="0" fontId="0" fillId="0" borderId="0" xfId="70" applyAlignment="1">
      <alignment vertical="center" wrapText="1"/>
      <protection/>
    </xf>
    <xf numFmtId="0" fontId="44" fillId="0" borderId="0" xfId="71" applyAlignment="1">
      <alignment vertical="center"/>
      <protection/>
    </xf>
    <xf numFmtId="0" fontId="44" fillId="0" borderId="0" xfId="71">
      <alignment/>
      <protection/>
    </xf>
    <xf numFmtId="3" fontId="0" fillId="20" borderId="20" xfId="0" applyNumberFormat="1" applyFill="1" applyBorder="1" applyAlignment="1" applyProtection="1">
      <alignment/>
      <protection/>
    </xf>
    <xf numFmtId="4" fontId="0" fillId="20" borderId="20" xfId="0" applyNumberFormat="1" applyFont="1" applyFill="1" applyBorder="1" applyAlignment="1" applyProtection="1" quotePrefix="1">
      <alignment horizontal="center"/>
      <protection/>
    </xf>
    <xf numFmtId="0" fontId="0" fillId="20" borderId="29" xfId="0" applyFill="1" applyBorder="1" applyAlignment="1" applyProtection="1">
      <alignment/>
      <protection/>
    </xf>
    <xf numFmtId="180" fontId="0" fillId="20" borderId="40" xfId="0" applyNumberFormat="1" applyFill="1" applyBorder="1" applyAlignment="1" applyProtection="1">
      <alignment horizontal="right"/>
      <protection/>
    </xf>
    <xf numFmtId="0" fontId="14" fillId="0" borderId="0" xfId="0" applyFont="1" applyBorder="1" applyAlignment="1" applyProtection="1" quotePrefix="1">
      <alignment horizontal="center"/>
      <protection/>
    </xf>
    <xf numFmtId="3" fontId="0" fillId="27" borderId="0" xfId="0" applyNumberFormat="1" applyFill="1" applyAlignment="1" applyProtection="1">
      <alignment/>
      <protection/>
    </xf>
    <xf numFmtId="43" fontId="0" fillId="27" borderId="6" xfId="59" applyFont="1" applyFill="1" applyBorder="1" applyAlignment="1" applyProtection="1">
      <alignment/>
      <protection/>
    </xf>
    <xf numFmtId="43" fontId="5" fillId="27" borderId="6" xfId="59" applyFont="1" applyFill="1" applyBorder="1" applyAlignment="1" applyProtection="1">
      <alignment/>
      <protection/>
    </xf>
    <xf numFmtId="204" fontId="0" fillId="27" borderId="0" xfId="59" applyNumberFormat="1" applyFont="1" applyFill="1" applyBorder="1" applyAlignment="1" applyProtection="1">
      <alignment/>
      <protection/>
    </xf>
    <xf numFmtId="43" fontId="0" fillId="27" borderId="0" xfId="59" applyFont="1" applyFill="1" applyBorder="1" applyAlignment="1" applyProtection="1">
      <alignment/>
      <protection/>
    </xf>
    <xf numFmtId="43" fontId="5" fillId="27" borderId="0" xfId="59" applyFont="1" applyFill="1" applyBorder="1" applyAlignment="1" applyProtection="1">
      <alignment/>
      <protection/>
    </xf>
    <xf numFmtId="0" fontId="10" fillId="28" borderId="41" xfId="0" applyFont="1" applyFill="1" applyBorder="1" applyAlignment="1">
      <alignment/>
    </xf>
    <xf numFmtId="204" fontId="0" fillId="27" borderId="40" xfId="0" applyNumberFormat="1" applyFill="1" applyBorder="1" applyAlignment="1" applyProtection="1">
      <alignment/>
      <protection/>
    </xf>
    <xf numFmtId="204" fontId="0" fillId="27" borderId="21" xfId="0" applyNumberFormat="1" applyFill="1" applyBorder="1" applyAlignment="1" applyProtection="1">
      <alignment/>
      <protection/>
    </xf>
    <xf numFmtId="0" fontId="0" fillId="0" borderId="0" xfId="70" applyFont="1" applyBorder="1">
      <alignment/>
      <protection/>
    </xf>
    <xf numFmtId="0" fontId="5" fillId="23" borderId="3" xfId="0" applyFont="1" applyFill="1" applyBorder="1" applyAlignment="1">
      <alignment horizontal="center"/>
    </xf>
    <xf numFmtId="0" fontId="0" fillId="27" borderId="0" xfId="0" applyFill="1" applyAlignment="1" applyProtection="1">
      <alignment/>
      <protection/>
    </xf>
    <xf numFmtId="0" fontId="0" fillId="27" borderId="0" xfId="0" applyFill="1" applyBorder="1" applyAlignment="1" applyProtection="1">
      <alignment/>
      <protection/>
    </xf>
    <xf numFmtId="0" fontId="0" fillId="27" borderId="42" xfId="0" applyFill="1" applyBorder="1" applyAlignment="1">
      <alignment/>
    </xf>
    <xf numFmtId="0" fontId="5" fillId="27" borderId="16" xfId="0" applyFont="1" applyFill="1" applyBorder="1" applyAlignment="1" applyProtection="1">
      <alignment horizontal="right" wrapText="1"/>
      <protection/>
    </xf>
    <xf numFmtId="0" fontId="0" fillId="27" borderId="16" xfId="0" applyFill="1" applyBorder="1" applyAlignment="1" applyProtection="1">
      <alignment/>
      <protection/>
    </xf>
    <xf numFmtId="4" fontId="5" fillId="27" borderId="16" xfId="0" applyNumberFormat="1" applyFont="1" applyFill="1" applyBorder="1" applyAlignment="1" applyProtection="1">
      <alignment horizontal="right" wrapText="1"/>
      <protection/>
    </xf>
    <xf numFmtId="0" fontId="0" fillId="27" borderId="22" xfId="0" applyFill="1" applyBorder="1" applyAlignment="1" applyProtection="1">
      <alignment wrapText="1"/>
      <protection/>
    </xf>
    <xf numFmtId="0" fontId="5" fillId="27" borderId="20" xfId="0" applyFont="1" applyFill="1" applyBorder="1" applyAlignment="1" applyProtection="1">
      <alignment/>
      <protection/>
    </xf>
    <xf numFmtId="0" fontId="5" fillId="27" borderId="6" xfId="0" applyFont="1" applyFill="1" applyBorder="1" applyAlignment="1" applyProtection="1">
      <alignment horizontal="right"/>
      <protection/>
    </xf>
    <xf numFmtId="0" fontId="0" fillId="27" borderId="6" xfId="0" applyFill="1" applyBorder="1" applyAlignment="1" applyProtection="1">
      <alignment/>
      <protection/>
    </xf>
    <xf numFmtId="10" fontId="5" fillId="27" borderId="6" xfId="0" applyNumberFormat="1" applyFont="1" applyFill="1" applyBorder="1" applyAlignment="1" applyProtection="1">
      <alignment horizontal="right"/>
      <protection/>
    </xf>
    <xf numFmtId="0" fontId="0" fillId="27" borderId="40" xfId="0" applyFill="1" applyBorder="1" applyAlignment="1" applyProtection="1">
      <alignment/>
      <protection/>
    </xf>
    <xf numFmtId="0" fontId="0" fillId="27" borderId="18" xfId="0" applyFill="1" applyBorder="1" applyAlignment="1" applyProtection="1">
      <alignment/>
      <protection/>
    </xf>
    <xf numFmtId="0" fontId="0" fillId="27" borderId="18" xfId="0" applyFont="1" applyFill="1" applyBorder="1" applyAlignment="1" applyProtection="1">
      <alignment horizontal="right"/>
      <protection/>
    </xf>
    <xf numFmtId="0" fontId="0" fillId="27" borderId="0" xfId="0" applyFont="1" applyFill="1" applyBorder="1" applyAlignment="1" applyProtection="1">
      <alignment horizontal="right"/>
      <protection/>
    </xf>
    <xf numFmtId="0" fontId="0" fillId="27" borderId="29" xfId="0" applyFill="1" applyBorder="1" applyAlignment="1" applyProtection="1">
      <alignment/>
      <protection/>
    </xf>
    <xf numFmtId="0" fontId="0" fillId="27" borderId="6" xfId="0" applyFont="1" applyFill="1" applyBorder="1" applyAlignment="1" applyProtection="1">
      <alignment horizontal="right"/>
      <protection/>
    </xf>
    <xf numFmtId="0" fontId="0" fillId="27" borderId="0" xfId="0" applyFill="1" applyAlignment="1">
      <alignment/>
    </xf>
    <xf numFmtId="0" fontId="0" fillId="27" borderId="0" xfId="0" applyFill="1" applyAlignment="1" applyProtection="1">
      <alignment horizontal="right"/>
      <protection/>
    </xf>
    <xf numFmtId="0" fontId="46" fillId="27" borderId="29" xfId="0" applyFont="1" applyFill="1" applyBorder="1" applyAlignment="1" applyProtection="1">
      <alignment/>
      <protection/>
    </xf>
    <xf numFmtId="0" fontId="46" fillId="27" borderId="17" xfId="0" applyFont="1" applyFill="1" applyBorder="1" applyAlignment="1" applyProtection="1">
      <alignment/>
      <protection/>
    </xf>
    <xf numFmtId="0" fontId="5" fillId="27" borderId="0" xfId="0" applyFont="1" applyFill="1" applyBorder="1" applyAlignment="1" applyProtection="1">
      <alignment horizontal="right"/>
      <protection/>
    </xf>
    <xf numFmtId="4" fontId="5" fillId="27" borderId="0" xfId="0" applyNumberFormat="1" applyFont="1" applyFill="1" applyBorder="1" applyAlignment="1" applyProtection="1">
      <alignment horizontal="right"/>
      <protection/>
    </xf>
    <xf numFmtId="204" fontId="0" fillId="27" borderId="43" xfId="59" applyNumberFormat="1" applyFont="1" applyFill="1" applyBorder="1" applyAlignment="1" applyProtection="1">
      <alignment/>
      <protection locked="0"/>
    </xf>
    <xf numFmtId="204" fontId="0" fillId="27" borderId="44" xfId="59" applyNumberFormat="1" applyFont="1" applyFill="1" applyBorder="1" applyAlignment="1" applyProtection="1">
      <alignment/>
      <protection locked="0"/>
    </xf>
    <xf numFmtId="204" fontId="0" fillId="27" borderId="45" xfId="59" applyNumberFormat="1" applyFont="1" applyFill="1" applyBorder="1" applyAlignment="1" applyProtection="1">
      <alignment/>
      <protection locked="0"/>
    </xf>
    <xf numFmtId="204" fontId="0" fillId="27" borderId="46" xfId="59" applyNumberFormat="1" applyFont="1" applyFill="1" applyBorder="1" applyAlignment="1" applyProtection="1">
      <alignment/>
      <protection locked="0"/>
    </xf>
    <xf numFmtId="204" fontId="0" fillId="27" borderId="45" xfId="59" applyNumberFormat="1" applyFont="1" applyFill="1" applyBorder="1" applyAlignment="1" applyProtection="1">
      <alignment/>
      <protection locked="0"/>
    </xf>
    <xf numFmtId="204" fontId="0" fillId="27" borderId="46" xfId="59" applyNumberFormat="1" applyFont="1" applyFill="1" applyBorder="1" applyAlignment="1" applyProtection="1">
      <alignment/>
      <protection locked="0"/>
    </xf>
    <xf numFmtId="204" fontId="0" fillId="27" borderId="27" xfId="59" applyNumberFormat="1" applyFont="1" applyFill="1" applyBorder="1" applyAlignment="1" applyProtection="1">
      <alignment/>
      <protection locked="0"/>
    </xf>
    <xf numFmtId="204" fontId="0" fillId="27" borderId="41" xfId="59" applyNumberFormat="1" applyFont="1" applyFill="1" applyBorder="1" applyAlignment="1" applyProtection="1">
      <alignment/>
      <protection locked="0"/>
    </xf>
    <xf numFmtId="0" fontId="10" fillId="27" borderId="0" xfId="0" applyFont="1" applyFill="1" applyAlignment="1" applyProtection="1">
      <alignment/>
      <protection/>
    </xf>
    <xf numFmtId="0" fontId="47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80" fontId="0" fillId="0" borderId="20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10" fontId="0" fillId="27" borderId="18" xfId="0" applyNumberFormat="1" applyFill="1" applyBorder="1" applyAlignment="1" applyProtection="1">
      <alignment horizontal="right"/>
      <protection/>
    </xf>
    <xf numFmtId="10" fontId="0" fillId="0" borderId="42" xfId="0" applyNumberFormat="1" applyBorder="1" applyAlignment="1" applyProtection="1">
      <alignment horizontal="right"/>
      <protection/>
    </xf>
    <xf numFmtId="10" fontId="0" fillId="0" borderId="16" xfId="65" applyNumberFormat="1" applyFont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vertical="top" wrapText="1"/>
      <protection/>
    </xf>
    <xf numFmtId="10" fontId="0" fillId="0" borderId="3" xfId="0" applyNumberFormat="1" applyFont="1" applyFill="1" applyBorder="1" applyAlignment="1" applyProtection="1">
      <alignment/>
      <protection locked="0"/>
    </xf>
    <xf numFmtId="0" fontId="0" fillId="0" borderId="0" xfId="70" applyBorder="1">
      <alignment/>
      <protection/>
    </xf>
    <xf numFmtId="0" fontId="0" fillId="27" borderId="47" xfId="0" applyFill="1" applyBorder="1" applyAlignment="1" applyProtection="1">
      <alignment/>
      <protection locked="0"/>
    </xf>
    <xf numFmtId="0" fontId="0" fillId="27" borderId="6" xfId="0" applyFill="1" applyBorder="1" applyAlignment="1" applyProtection="1">
      <alignment/>
      <protection locked="0"/>
    </xf>
    <xf numFmtId="0" fontId="0" fillId="27" borderId="28" xfId="0" applyFill="1" applyBorder="1" applyAlignment="1" applyProtection="1">
      <alignment/>
      <protection locked="0"/>
    </xf>
    <xf numFmtId="43" fontId="0" fillId="27" borderId="6" xfId="58" applyFont="1" applyFill="1" applyBorder="1" applyAlignment="1" applyProtection="1">
      <alignment/>
      <protection/>
    </xf>
    <xf numFmtId="43" fontId="0" fillId="27" borderId="0" xfId="58" applyFont="1" applyFill="1" applyBorder="1" applyAlignment="1" applyProtection="1">
      <alignment/>
      <protection/>
    </xf>
    <xf numFmtId="204" fontId="0" fillId="27" borderId="48" xfId="59" applyNumberFormat="1" applyFont="1" applyFill="1" applyBorder="1" applyAlignment="1" applyProtection="1">
      <alignment/>
      <protection locked="0"/>
    </xf>
    <xf numFmtId="204" fontId="0" fillId="27" borderId="49" xfId="59" applyNumberFormat="1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10" fillId="27" borderId="9" xfId="0" applyFont="1" applyFill="1" applyBorder="1" applyAlignment="1" applyProtection="1">
      <alignment horizontal="left" vertical="top"/>
      <protection/>
    </xf>
    <xf numFmtId="0" fontId="10" fillId="27" borderId="23" xfId="0" applyFont="1" applyFill="1" applyBorder="1" applyAlignment="1" applyProtection="1">
      <alignment horizontal="left" vertical="top"/>
      <protection/>
    </xf>
    <xf numFmtId="0" fontId="10" fillId="27" borderId="4" xfId="0" applyFont="1" applyFill="1" applyBorder="1" applyAlignment="1" applyProtection="1">
      <alignment horizontal="left" vertical="top"/>
      <protection/>
    </xf>
    <xf numFmtId="0" fontId="5" fillId="23" borderId="9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97" fontId="0" fillId="22" borderId="0" xfId="0" applyNumberFormat="1" applyFill="1" applyAlignment="1" applyProtection="1">
      <alignment horizontal="left" wrapText="1"/>
      <protection locked="0"/>
    </xf>
    <xf numFmtId="197" fontId="0" fillId="0" borderId="0" xfId="0" applyNumberFormat="1" applyAlignment="1" applyProtection="1">
      <alignment horizontal="left" wrapText="1"/>
      <protection locked="0"/>
    </xf>
    <xf numFmtId="0" fontId="6" fillId="26" borderId="50" xfId="0" applyFont="1" applyFill="1" applyBorder="1" applyAlignment="1" applyProtection="1">
      <alignment horizontal="center" vertical="center" wrapText="1"/>
      <protection/>
    </xf>
    <xf numFmtId="0" fontId="6" fillId="26" borderId="51" xfId="0" applyFont="1" applyFill="1" applyBorder="1" applyAlignment="1" applyProtection="1">
      <alignment horizontal="center" vertical="center" wrapText="1"/>
      <protection/>
    </xf>
    <xf numFmtId="180" fontId="5" fillId="23" borderId="9" xfId="0" applyNumberFormat="1" applyFont="1" applyFill="1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0" fillId="23" borderId="4" xfId="0" applyFill="1" applyBorder="1" applyAlignment="1" applyProtection="1">
      <alignment horizontal="center" wrapText="1"/>
      <protection/>
    </xf>
    <xf numFmtId="4" fontId="6" fillId="26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52" xfId="0" applyBorder="1" applyAlignment="1" applyProtection="1">
      <alignment horizontal="center" vertical="top" wrapText="1"/>
      <protection/>
    </xf>
    <xf numFmtId="0" fontId="6" fillId="26" borderId="9" xfId="0" applyFont="1" applyFill="1" applyBorder="1" applyAlignment="1" applyProtection="1">
      <alignment horizontal="center" vertical="center" wrapText="1"/>
      <protection/>
    </xf>
    <xf numFmtId="0" fontId="6" fillId="26" borderId="4" xfId="0" applyFont="1" applyFill="1" applyBorder="1" applyAlignment="1" applyProtection="1">
      <alignment horizontal="center" vertical="center" wrapText="1"/>
      <protection/>
    </xf>
    <xf numFmtId="0" fontId="6" fillId="26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6" fillId="26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left"/>
      <protection/>
    </xf>
    <xf numFmtId="0" fontId="5" fillId="20" borderId="9" xfId="0" applyFont="1" applyFill="1" applyBorder="1" applyAlignment="1" applyProtection="1">
      <alignment horizontal="center" wrapText="1"/>
      <protection locked="0"/>
    </xf>
    <xf numFmtId="0" fontId="0" fillId="20" borderId="23" xfId="0" applyFill="1" applyBorder="1" applyAlignment="1" applyProtection="1">
      <alignment horizontal="center" wrapText="1"/>
      <protection locked="0"/>
    </xf>
    <xf numFmtId="0" fontId="0" fillId="20" borderId="4" xfId="0" applyFill="1" applyBorder="1" applyAlignment="1" applyProtection="1">
      <alignment horizontal="center" wrapText="1"/>
      <protection locked="0"/>
    </xf>
    <xf numFmtId="0" fontId="5" fillId="4" borderId="0" xfId="0" applyFont="1" applyFill="1" applyBorder="1" applyAlignment="1" applyProtection="1">
      <alignment horizontal="left"/>
      <protection locked="0"/>
    </xf>
  </cellXfs>
  <cellStyles count="7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udget" xfId="42"/>
    <cellStyle name="ColumnTotals" xfId="43"/>
    <cellStyle name="Description" xfId="44"/>
    <cellStyle name="Comma [0]" xfId="45"/>
    <cellStyle name="Dezimal 2" xfId="46"/>
    <cellStyle name="Eingabe" xfId="47"/>
    <cellStyle name="EmptyLine" xfId="48"/>
    <cellStyle name="Ergebnis" xfId="49"/>
    <cellStyle name="Erklärender Text" xfId="50"/>
    <cellStyle name="Euro" xfId="51"/>
    <cellStyle name="Gut" xfId="52"/>
    <cellStyle name="Header" xfId="53"/>
    <cellStyle name="Header1" xfId="54"/>
    <cellStyle name="Header2" xfId="55"/>
    <cellStyle name="Hyperlink" xfId="56"/>
    <cellStyle name="Hyperlink 2" xfId="57"/>
    <cellStyle name="Comma" xfId="58"/>
    <cellStyle name="Komma 2" xfId="59"/>
    <cellStyle name="LineHeader" xfId="60"/>
    <cellStyle name="LineTotals" xfId="61"/>
    <cellStyle name="Neutral" xfId="62"/>
    <cellStyle name="Normal_SHEET" xfId="63"/>
    <cellStyle name="Notiz" xfId="64"/>
    <cellStyle name="Percent" xfId="65"/>
    <cellStyle name="Prozent 2" xfId="66"/>
    <cellStyle name="Prozent 3" xfId="67"/>
    <cellStyle name="RowNumber" xfId="68"/>
    <cellStyle name="Schlecht" xfId="69"/>
    <cellStyle name="Standard 2" xfId="70"/>
    <cellStyle name="Standard 3" xfId="71"/>
    <cellStyle name="SumTotals" xfId="72"/>
    <cellStyle name="Überschrift" xfId="73"/>
    <cellStyle name="Überschrift 1" xfId="74"/>
    <cellStyle name="Überschrift 2" xfId="75"/>
    <cellStyle name="Überschrift 3" xfId="76"/>
    <cellStyle name="Überschrift 4" xfId="77"/>
    <cellStyle name="Values" xfId="78"/>
    <cellStyle name="Verknüpfte Zelle" xfId="79"/>
    <cellStyle name="Currency" xfId="80"/>
    <cellStyle name="Currency [0]" xfId="81"/>
    <cellStyle name="Währung 2" xfId="82"/>
    <cellStyle name="Warnender Text" xfId="83"/>
    <cellStyle name="Zelle überprüfen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sw.at/downloads/foerderwesen_anerkennung/foerderrichtlinien/ergaenzend/TKM_einrichtungen_ambulanten_pflege_betreu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Tarifkalkulation"/>
      <sheetName val="Beiblatt Personal"/>
      <sheetName val="Beiblatt Abschreibungen"/>
      <sheetName val="Beiblatt Gemeinkosten"/>
      <sheetName val="Beiblatt Direkte Einzelkosten"/>
      <sheetName val="ReleaseLog"/>
      <sheetName val="Hilfsblatt"/>
    </sheetNames>
    <sheetDataSet>
      <sheetData sheetId="7">
        <row r="2">
          <cell r="B2" t="str">
            <v>-</v>
          </cell>
        </row>
        <row r="3">
          <cell r="B3" t="str">
            <v>Heimhilfe</v>
          </cell>
        </row>
        <row r="4">
          <cell r="B4" t="str">
            <v>Individuelle Betreuung</v>
          </cell>
        </row>
        <row r="5">
          <cell r="B5" t="str">
            <v>Hauskrankenpflege</v>
          </cell>
        </row>
        <row r="6">
          <cell r="B6" t="str">
            <v>Med. Hauskrankenpflege</v>
          </cell>
        </row>
        <row r="7">
          <cell r="B7" t="str">
            <v>Besuchsdienst</v>
          </cell>
        </row>
        <row r="8">
          <cell r="B8" t="str">
            <v>Reinigungsdienst</v>
          </cell>
        </row>
        <row r="9">
          <cell r="B9" t="str">
            <v>Tageszentren und Fahrtkosten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Zero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2" max="2" width="15.140625" style="0" customWidth="1"/>
    <col min="3" max="3" width="3.140625" style="0" customWidth="1"/>
    <col min="4" max="4" width="27.00390625" style="0" customWidth="1"/>
    <col min="5" max="5" width="11.7109375" style="0" customWidth="1"/>
    <col min="6" max="6" width="10.421875" style="0" customWidth="1"/>
    <col min="7" max="7" width="12.00390625" style="0" customWidth="1"/>
    <col min="8" max="8" width="12.7109375" style="0" customWidth="1"/>
  </cols>
  <sheetData>
    <row r="1" spans="1:4" s="5" customFormat="1" ht="18">
      <c r="A1" s="5" t="s">
        <v>110</v>
      </c>
      <c r="B1" s="281"/>
      <c r="C1" s="27"/>
      <c r="D1" s="26" t="s">
        <v>40</v>
      </c>
    </row>
    <row r="2" spans="1:6" ht="15.75">
      <c r="A2" s="533" t="s">
        <v>330</v>
      </c>
      <c r="D2" s="6"/>
      <c r="F2" s="470"/>
    </row>
    <row r="3" spans="1:18" ht="19.5" customHeight="1">
      <c r="A3" s="7" t="s">
        <v>111</v>
      </c>
      <c r="B3" s="563"/>
      <c r="C3" s="564"/>
      <c r="D3" s="564"/>
      <c r="F3" s="47" t="s">
        <v>315</v>
      </c>
      <c r="G3" s="32"/>
      <c r="H3" s="48"/>
      <c r="R3" s="470" t="s">
        <v>262</v>
      </c>
    </row>
    <row r="4" spans="1:18" ht="12.75">
      <c r="A4" s="7" t="s">
        <v>90</v>
      </c>
      <c r="B4" s="563"/>
      <c r="C4" s="564"/>
      <c r="D4" s="564"/>
      <c r="F4" s="534" t="s">
        <v>309</v>
      </c>
      <c r="G4" s="535"/>
      <c r="H4" s="547"/>
      <c r="R4" s="470" t="s">
        <v>263</v>
      </c>
    </row>
    <row r="5" spans="1:8" ht="19.5" customHeight="1">
      <c r="A5" s="7" t="s">
        <v>91</v>
      </c>
      <c r="B5" s="563"/>
      <c r="C5" s="564"/>
      <c r="D5" s="564"/>
      <c r="F5" s="534" t="s">
        <v>310</v>
      </c>
      <c r="G5" s="535"/>
      <c r="H5" s="547"/>
    </row>
    <row r="6" spans="1:6" ht="18">
      <c r="A6" s="7" t="s">
        <v>92</v>
      </c>
      <c r="B6" s="565"/>
      <c r="C6" s="566"/>
      <c r="D6" s="566"/>
      <c r="E6" s="5"/>
      <c r="F6" s="5"/>
    </row>
    <row r="7" spans="1:6" ht="18">
      <c r="A7" s="536" t="s">
        <v>261</v>
      </c>
      <c r="B7" s="281"/>
      <c r="E7" s="5"/>
      <c r="F7" s="5"/>
    </row>
    <row r="8" s="1" customFormat="1" ht="12.75"/>
    <row r="9" spans="1:17" ht="15.75">
      <c r="A9" s="29" t="s">
        <v>112</v>
      </c>
      <c r="B9" s="28"/>
      <c r="C9" s="24"/>
      <c r="D9" s="32" t="s">
        <v>113</v>
      </c>
      <c r="E9" s="33"/>
      <c r="F9" s="34"/>
      <c r="H9" s="424"/>
      <c r="I9" s="424"/>
      <c r="J9" s="424"/>
      <c r="K9" s="424"/>
      <c r="L9" s="424"/>
      <c r="M9" s="424"/>
      <c r="N9" s="424"/>
      <c r="O9" s="424"/>
      <c r="P9" s="424"/>
      <c r="Q9" s="424"/>
    </row>
    <row r="10" spans="1:17" ht="12.75">
      <c r="A10" s="18" t="s">
        <v>99</v>
      </c>
      <c r="B10" s="45"/>
      <c r="D10" s="4"/>
      <c r="E10" s="280" t="s">
        <v>100</v>
      </c>
      <c r="F10" s="280" t="s">
        <v>101</v>
      </c>
      <c r="H10" s="424"/>
      <c r="I10" s="424"/>
      <c r="J10" s="424"/>
      <c r="K10" s="424"/>
      <c r="L10" s="424"/>
      <c r="M10" s="424"/>
      <c r="N10" s="424"/>
      <c r="O10" s="424"/>
      <c r="P10" s="424"/>
      <c r="Q10" s="424"/>
    </row>
    <row r="11" spans="1:17" ht="15" customHeight="1">
      <c r="A11" s="19" t="s">
        <v>114</v>
      </c>
      <c r="B11" s="50">
        <f>Tarifkalkulationsmodell!E10</f>
        <v>0</v>
      </c>
      <c r="D11" s="4" t="s">
        <v>11</v>
      </c>
      <c r="E11" s="423">
        <f>Beiblatt_Personal!C12</f>
        <v>0</v>
      </c>
      <c r="F11" s="423">
        <f>Personal_Gemein!C13</f>
        <v>0</v>
      </c>
      <c r="H11" s="424"/>
      <c r="I11" s="424"/>
      <c r="J11" s="424"/>
      <c r="K11" s="424"/>
      <c r="L11" s="424"/>
      <c r="M11" s="424"/>
      <c r="N11" s="424"/>
      <c r="O11" s="424"/>
      <c r="P11" s="424"/>
      <c r="Q11" s="424"/>
    </row>
    <row r="12" spans="1:17" ht="15" customHeight="1">
      <c r="A12" s="20" t="s">
        <v>102</v>
      </c>
      <c r="B12" s="51">
        <f>Tarifkalkulationsmodell!E36</f>
        <v>0</v>
      </c>
      <c r="D12" s="4" t="s">
        <v>116</v>
      </c>
      <c r="E12" s="423">
        <f>Beiblatt_Personal!C16</f>
        <v>0</v>
      </c>
      <c r="F12" s="423">
        <f>Personal_Gemein!C16</f>
        <v>0</v>
      </c>
      <c r="H12" s="424"/>
      <c r="I12" s="424"/>
      <c r="J12" s="424"/>
      <c r="K12" s="424"/>
      <c r="L12" s="424"/>
      <c r="M12" s="424"/>
      <c r="N12" s="424"/>
      <c r="O12" s="424"/>
      <c r="P12" s="424"/>
      <c r="Q12" s="424"/>
    </row>
    <row r="13" spans="1:17" ht="15" customHeight="1">
      <c r="A13" s="44"/>
      <c r="B13" s="51"/>
      <c r="D13" s="4" t="s">
        <v>117</v>
      </c>
      <c r="E13" s="423">
        <f>Beiblatt_Personal!C26</f>
        <v>0</v>
      </c>
      <c r="F13" s="423">
        <f>Personal_Gemein!C25</f>
        <v>0</v>
      </c>
      <c r="H13" s="424"/>
      <c r="I13" s="424"/>
      <c r="J13" s="424"/>
      <c r="K13" s="424"/>
      <c r="L13" s="424"/>
      <c r="M13" s="424"/>
      <c r="N13" s="424"/>
      <c r="O13" s="424"/>
      <c r="P13" s="424"/>
      <c r="Q13" s="424"/>
    </row>
    <row r="14" spans="1:17" ht="15" customHeight="1">
      <c r="A14" s="13" t="s">
        <v>103</v>
      </c>
      <c r="B14" s="52">
        <f>B12-B11</f>
        <v>0</v>
      </c>
      <c r="D14" s="4" t="s">
        <v>104</v>
      </c>
      <c r="E14" s="423">
        <f>Beiblatt_Personal!C34</f>
        <v>0</v>
      </c>
      <c r="F14" s="423">
        <f>Personal_Gemein!C33</f>
        <v>0</v>
      </c>
      <c r="H14" s="424"/>
      <c r="I14" s="424"/>
      <c r="J14" s="424"/>
      <c r="K14" s="424"/>
      <c r="L14" s="424"/>
      <c r="M14" s="424"/>
      <c r="N14" s="424"/>
      <c r="O14" s="424"/>
      <c r="P14" s="424"/>
      <c r="Q14" s="424"/>
    </row>
    <row r="15" spans="1:17" ht="14.25" customHeight="1">
      <c r="A15" s="30"/>
      <c r="B15" s="31"/>
      <c r="D15" s="4" t="s">
        <v>106</v>
      </c>
      <c r="E15" s="423">
        <f>Beiblatt_Personal!C39</f>
        <v>0</v>
      </c>
      <c r="F15" s="423">
        <f>Personal_Gemein!C37</f>
        <v>0</v>
      </c>
      <c r="H15" s="424"/>
      <c r="I15" s="424"/>
      <c r="J15" s="424"/>
      <c r="K15" s="424"/>
      <c r="L15" s="424"/>
      <c r="M15" s="424"/>
      <c r="N15" s="424"/>
      <c r="O15" s="424"/>
      <c r="P15" s="424"/>
      <c r="Q15" s="424"/>
    </row>
    <row r="16" spans="1:17" ht="12.75">
      <c r="A16" s="18" t="s">
        <v>105</v>
      </c>
      <c r="B16" s="45"/>
      <c r="D16" s="13" t="s">
        <v>98</v>
      </c>
      <c r="E16" s="423">
        <f>SUM(E11:E15)</f>
        <v>0</v>
      </c>
      <c r="F16" s="423">
        <f>SUM(F11:F15)</f>
        <v>0</v>
      </c>
      <c r="H16" s="424"/>
      <c r="I16" s="424"/>
      <c r="J16" s="424"/>
      <c r="K16" s="424"/>
      <c r="L16" s="424"/>
      <c r="M16" s="424"/>
      <c r="N16" s="424"/>
      <c r="O16" s="424"/>
      <c r="P16" s="424"/>
      <c r="Q16" s="424"/>
    </row>
    <row r="17" spans="1:17" ht="15" customHeight="1">
      <c r="A17" s="19" t="s">
        <v>114</v>
      </c>
      <c r="B17" s="53">
        <f>IF(ISERROR(B11/B35),0,B11/B35)</f>
        <v>0</v>
      </c>
      <c r="H17" s="424"/>
      <c r="I17" s="424"/>
      <c r="J17" s="424"/>
      <c r="K17" s="424"/>
      <c r="L17" s="424"/>
      <c r="M17" s="424"/>
      <c r="N17" s="424"/>
      <c r="O17" s="424"/>
      <c r="P17" s="424"/>
      <c r="Q17" s="424"/>
    </row>
    <row r="18" spans="1:17" ht="15" customHeight="1">
      <c r="A18" s="20" t="s">
        <v>102</v>
      </c>
      <c r="B18" s="54">
        <f>IF(ISERROR(B12/B35),0,B12/B35)</f>
        <v>0</v>
      </c>
      <c r="D18" s="47" t="s">
        <v>148</v>
      </c>
      <c r="E18" s="48"/>
      <c r="F18" s="1"/>
      <c r="H18" s="424"/>
      <c r="I18" s="424"/>
      <c r="J18" s="424"/>
      <c r="K18" s="424"/>
      <c r="L18" s="424"/>
      <c r="M18" s="424"/>
      <c r="N18" s="424"/>
      <c r="O18" s="424"/>
      <c r="P18" s="424"/>
      <c r="Q18" s="424"/>
    </row>
    <row r="19" spans="1:17" ht="15" customHeight="1">
      <c r="A19" s="14" t="s">
        <v>115</v>
      </c>
      <c r="B19" s="49">
        <f>B18-B17</f>
        <v>0</v>
      </c>
      <c r="D19" s="14" t="s">
        <v>187</v>
      </c>
      <c r="E19" s="282"/>
      <c r="F19" s="1"/>
      <c r="H19" s="424"/>
      <c r="I19" s="424"/>
      <c r="J19" s="424"/>
      <c r="K19" s="424"/>
      <c r="L19" s="424"/>
      <c r="M19" s="424"/>
      <c r="N19" s="424"/>
      <c r="O19" s="424"/>
      <c r="P19" s="424"/>
      <c r="Q19" s="424"/>
    </row>
    <row r="20" spans="4:17" ht="17.25" customHeight="1">
      <c r="D20" s="14" t="s">
        <v>149</v>
      </c>
      <c r="E20" s="282"/>
      <c r="F20" s="1"/>
      <c r="H20" s="424"/>
      <c r="I20" s="424"/>
      <c r="J20" s="424"/>
      <c r="K20" s="424"/>
      <c r="L20" s="424"/>
      <c r="M20" s="424"/>
      <c r="N20" s="424"/>
      <c r="O20" s="424"/>
      <c r="P20" s="424"/>
      <c r="Q20" s="424"/>
    </row>
    <row r="21" spans="1:17" ht="15.75">
      <c r="A21" s="29" t="s">
        <v>93</v>
      </c>
      <c r="B21" s="36"/>
      <c r="C21" s="8"/>
      <c r="H21" s="424"/>
      <c r="I21" s="424"/>
      <c r="J21" s="424"/>
      <c r="K21" s="424"/>
      <c r="L21" s="424"/>
      <c r="M21" s="424"/>
      <c r="N21" s="424"/>
      <c r="O21" s="424"/>
      <c r="P21" s="424"/>
      <c r="Q21" s="424"/>
    </row>
    <row r="22" spans="1:17" ht="12.75">
      <c r="A22" s="9" t="s">
        <v>94</v>
      </c>
      <c r="B22" s="49">
        <f>SUM(B23:B26)</f>
        <v>0</v>
      </c>
      <c r="C22" s="1"/>
      <c r="D22" s="536" t="s">
        <v>268</v>
      </c>
      <c r="E22" s="542"/>
      <c r="H22" s="424"/>
      <c r="I22" s="424"/>
      <c r="J22" s="424"/>
      <c r="K22" s="424"/>
      <c r="L22" s="424"/>
      <c r="M22" s="424"/>
      <c r="N22" s="424"/>
      <c r="O22" s="424"/>
      <c r="P22" s="424"/>
      <c r="Q22" s="424"/>
    </row>
    <row r="23" spans="1:17" ht="12.75">
      <c r="A23" s="537" t="s">
        <v>317</v>
      </c>
      <c r="B23" s="421"/>
      <c r="C23" s="12"/>
      <c r="D23" s="545"/>
      <c r="E23" s="473">
        <f>+B23*(1-D23)*IF($E$19&gt;0,$E$19,$E$20)</f>
        <v>0</v>
      </c>
      <c r="H23" s="424"/>
      <c r="I23" s="424"/>
      <c r="J23" s="424"/>
      <c r="K23" s="424"/>
      <c r="L23" s="424"/>
      <c r="M23" s="424"/>
      <c r="N23" s="424"/>
      <c r="O23" s="424"/>
      <c r="P23" s="424"/>
      <c r="Q23" s="424"/>
    </row>
    <row r="24" spans="1:17" ht="12.75">
      <c r="A24" s="538" t="s">
        <v>313</v>
      </c>
      <c r="B24" s="422"/>
      <c r="C24" s="472"/>
      <c r="D24" s="476"/>
      <c r="E24" s="474">
        <f>+B24*(1-D24)*IF($E$19&gt;0,$E$19,$E$20)</f>
        <v>0</v>
      </c>
      <c r="H24" s="424"/>
      <c r="I24" s="424"/>
      <c r="J24" s="424"/>
      <c r="K24" s="424"/>
      <c r="L24" s="424"/>
      <c r="M24" s="424"/>
      <c r="N24" s="424"/>
      <c r="O24" s="424"/>
      <c r="P24" s="424"/>
      <c r="Q24" s="424"/>
    </row>
    <row r="25" spans="1:17" ht="12.75">
      <c r="A25" s="537" t="s">
        <v>95</v>
      </c>
      <c r="B25" s="421"/>
      <c r="C25" s="12"/>
      <c r="D25" s="475"/>
      <c r="E25" s="473">
        <f>+B25*(1-D25)*IF($E$19&gt;0,$E$19,$E$20)</f>
        <v>0</v>
      </c>
      <c r="H25" s="424"/>
      <c r="I25" s="424"/>
      <c r="J25" s="424"/>
      <c r="K25" s="424"/>
      <c r="L25" s="424"/>
      <c r="M25" s="424"/>
      <c r="N25" s="424"/>
      <c r="O25" s="424"/>
      <c r="P25" s="424"/>
      <c r="Q25" s="424"/>
    </row>
    <row r="26" spans="1:17" ht="12.75">
      <c r="A26" s="539" t="s">
        <v>314</v>
      </c>
      <c r="B26" s="540"/>
      <c r="C26" s="472"/>
      <c r="D26" s="476"/>
      <c r="E26" s="474">
        <f>+B26*(1-D26)*IF($E$19&gt;0,$E$19,$E$20)</f>
        <v>0</v>
      </c>
      <c r="H26" s="424"/>
      <c r="I26" s="424"/>
      <c r="J26" s="424"/>
      <c r="K26" s="424"/>
      <c r="L26" s="424"/>
      <c r="M26" s="424"/>
      <c r="N26" s="424"/>
      <c r="O26" s="424"/>
      <c r="P26" s="424"/>
      <c r="Q26" s="424"/>
    </row>
    <row r="27" spans="1:17" ht="12.75">
      <c r="A27" s="12" t="s">
        <v>145</v>
      </c>
      <c r="B27" s="544">
        <v>1</v>
      </c>
      <c r="H27" s="424"/>
      <c r="I27" s="424"/>
      <c r="J27" s="424"/>
      <c r="K27" s="424"/>
      <c r="L27" s="424"/>
      <c r="M27" s="424"/>
      <c r="N27" s="424"/>
      <c r="O27" s="424"/>
      <c r="P27" s="424"/>
      <c r="Q27" s="424"/>
    </row>
    <row r="28" spans="1:17" ht="12.75">
      <c r="A28" s="4" t="s">
        <v>147</v>
      </c>
      <c r="B28" s="543">
        <f>_xlfn.IFERROR(1-B35/(B22*IF($E$19&gt;0,$E$19,$E$20)),0)</f>
        <v>0</v>
      </c>
      <c r="H28" s="424"/>
      <c r="I28" s="424"/>
      <c r="J28" s="424"/>
      <c r="K28" s="424"/>
      <c r="L28" s="424"/>
      <c r="M28" s="424"/>
      <c r="N28" s="424"/>
      <c r="O28" s="424"/>
      <c r="P28" s="424"/>
      <c r="Q28" s="424"/>
    </row>
    <row r="29" spans="1:17" ht="12.75">
      <c r="A29" s="13" t="s">
        <v>146</v>
      </c>
      <c r="B29" s="477">
        <f>B27-B28</f>
        <v>1</v>
      </c>
      <c r="H29" s="424"/>
      <c r="I29" s="424"/>
      <c r="J29" s="424"/>
      <c r="K29" s="424"/>
      <c r="L29" s="424"/>
      <c r="M29" s="424"/>
      <c r="N29" s="424"/>
      <c r="O29" s="424"/>
      <c r="P29" s="424"/>
      <c r="Q29" s="424"/>
    </row>
    <row r="30" spans="2:4" ht="12.75">
      <c r="B30" s="55"/>
      <c r="D30" s="7"/>
    </row>
    <row r="31" spans="1:3" ht="15.75">
      <c r="A31" s="32" t="s">
        <v>96</v>
      </c>
      <c r="B31" s="56"/>
      <c r="C31" s="7"/>
    </row>
    <row r="32" spans="1:3" ht="12.75">
      <c r="A32" s="11" t="s">
        <v>97</v>
      </c>
      <c r="B32" s="57">
        <f>+E23+E24</f>
        <v>0</v>
      </c>
      <c r="C32" s="15"/>
    </row>
    <row r="33" spans="1:3" ht="12.75">
      <c r="A33" s="541"/>
      <c r="B33" s="57"/>
      <c r="C33" s="15"/>
    </row>
    <row r="34" spans="1:6" ht="12.75">
      <c r="A34" s="11" t="s">
        <v>95</v>
      </c>
      <c r="B34" s="57">
        <f>+E25+E26</f>
        <v>0</v>
      </c>
      <c r="C34" s="15"/>
      <c r="D34" s="7"/>
      <c r="E34" s="17"/>
      <c r="F34" s="17"/>
    </row>
    <row r="35" spans="1:6" ht="12.75">
      <c r="A35" s="10" t="s">
        <v>98</v>
      </c>
      <c r="B35" s="58">
        <f>SUM(B32:B34)</f>
        <v>0</v>
      </c>
      <c r="C35" s="16"/>
      <c r="D35" s="7"/>
      <c r="E35" s="17"/>
      <c r="F35" s="17"/>
    </row>
    <row r="36" spans="1:6" ht="12.75">
      <c r="A36" s="3"/>
      <c r="B36" s="35"/>
      <c r="C36" s="16"/>
      <c r="D36" s="469"/>
      <c r="E36" s="22"/>
      <c r="F36" s="22"/>
    </row>
    <row r="37" spans="2:6" s="1" customFormat="1" ht="15" customHeight="1" thickBot="1">
      <c r="B37" s="23"/>
      <c r="D37" s="2"/>
      <c r="E37" s="22"/>
      <c r="F37" s="22"/>
    </row>
    <row r="38" spans="1:6" s="1" customFormat="1" ht="14.25" customHeight="1">
      <c r="A38" s="37" t="s">
        <v>107</v>
      </c>
      <c r="B38" s="38"/>
      <c r="C38" s="39"/>
      <c r="D38" s="40"/>
      <c r="E38" s="24"/>
      <c r="F38" s="24"/>
    </row>
    <row r="39" spans="1:6" ht="16.5" thickBot="1">
      <c r="A39" s="41" t="s">
        <v>108</v>
      </c>
      <c r="B39" s="42"/>
      <c r="C39" s="42"/>
      <c r="D39" s="496"/>
      <c r="E39" s="24"/>
      <c r="F39" s="24"/>
    </row>
    <row r="40" ht="12.75" customHeight="1"/>
    <row r="41" spans="1:4" ht="39" customHeight="1">
      <c r="A41" s="43" t="s">
        <v>109</v>
      </c>
      <c r="B41" s="500" t="s">
        <v>331</v>
      </c>
      <c r="C41" s="561" t="s">
        <v>144</v>
      </c>
      <c r="D41" s="562"/>
    </row>
    <row r="42" spans="1:6" ht="17.25" customHeight="1">
      <c r="A42" s="11"/>
      <c r="B42" s="21"/>
      <c r="C42" s="4"/>
      <c r="D42" s="25"/>
      <c r="E42" s="1"/>
      <c r="F42" s="1"/>
    </row>
    <row r="43" spans="1:9" s="1" customFormat="1" ht="12.75">
      <c r="A43" s="485">
        <f>B32</f>
        <v>0</v>
      </c>
      <c r="B43" s="486">
        <f>B19</f>
        <v>0</v>
      </c>
      <c r="C43" s="487"/>
      <c r="D43" s="488">
        <f>A43*B43</f>
        <v>0</v>
      </c>
      <c r="E43" s="73"/>
      <c r="F43" s="73"/>
      <c r="G43" s="73"/>
      <c r="H43" s="73"/>
      <c r="I43" s="73"/>
    </row>
    <row r="44" spans="1:9" s="1" customFormat="1" ht="12.75">
      <c r="A44" s="73"/>
      <c r="B44" s="489"/>
      <c r="C44" s="73"/>
      <c r="D44" s="73"/>
      <c r="E44" s="73"/>
      <c r="F44" s="73"/>
      <c r="G44" s="73"/>
      <c r="H44" s="73"/>
      <c r="I44" s="73"/>
    </row>
    <row r="45" spans="1:9" s="1" customFormat="1" ht="12.75">
      <c r="A45" s="73"/>
      <c r="B45" s="489"/>
      <c r="C45" s="73"/>
      <c r="D45" s="73"/>
      <c r="E45" s="73"/>
      <c r="F45" s="73"/>
      <c r="G45" s="73"/>
      <c r="H45" s="73"/>
      <c r="I45" s="73"/>
    </row>
    <row r="46" spans="1:9" s="1" customFormat="1" ht="12.75">
      <c r="A46" s="60"/>
      <c r="B46" s="60"/>
      <c r="C46" s="60"/>
      <c r="D46" s="60"/>
      <c r="E46" s="60"/>
      <c r="F46" s="60"/>
      <c r="G46" s="73"/>
      <c r="H46" s="73"/>
      <c r="I46" s="73"/>
    </row>
    <row r="47" spans="1:9" s="1" customFormat="1" ht="15.75">
      <c r="A47" s="532" t="s">
        <v>332</v>
      </c>
      <c r="B47" s="501"/>
      <c r="C47" s="501"/>
      <c r="D47" s="501"/>
      <c r="E47" s="501"/>
      <c r="F47" s="501"/>
      <c r="G47" s="502"/>
      <c r="H47" s="502"/>
      <c r="I47" s="73"/>
    </row>
    <row r="48" spans="1:9" s="1" customFormat="1" ht="15.75">
      <c r="A48" s="558" t="s">
        <v>301</v>
      </c>
      <c r="B48" s="559"/>
      <c r="C48" s="559"/>
      <c r="D48" s="559"/>
      <c r="E48" s="559"/>
      <c r="F48" s="559"/>
      <c r="G48" s="559"/>
      <c r="H48" s="560"/>
      <c r="I48" s="73"/>
    </row>
    <row r="49" spans="1:9" ht="79.5" customHeight="1">
      <c r="A49" s="503"/>
      <c r="B49" s="504" t="s">
        <v>292</v>
      </c>
      <c r="C49" s="505"/>
      <c r="D49" s="504" t="s">
        <v>280</v>
      </c>
      <c r="E49" s="504" t="s">
        <v>296</v>
      </c>
      <c r="F49" s="506" t="s">
        <v>299</v>
      </c>
      <c r="G49" s="506" t="s">
        <v>300</v>
      </c>
      <c r="H49" s="507"/>
      <c r="I49" s="60"/>
    </row>
    <row r="50" spans="1:9" ht="13.5" thickBot="1">
      <c r="A50" s="508"/>
      <c r="B50" s="522"/>
      <c r="C50" s="502"/>
      <c r="D50" s="523" t="s">
        <v>295</v>
      </c>
      <c r="E50" s="511"/>
      <c r="F50" s="511"/>
      <c r="G50" s="509"/>
      <c r="H50" s="512"/>
      <c r="I50" s="60"/>
    </row>
    <row r="51" spans="1:9" ht="15">
      <c r="A51" s="520" t="s">
        <v>291</v>
      </c>
      <c r="B51" s="524"/>
      <c r="C51" s="549"/>
      <c r="D51" s="525"/>
      <c r="E51" s="552">
        <f aca="true" t="shared" si="0" ref="E51:E60">+_xlfn.IFERROR(D51*$H$66/B51,0)</f>
        <v>0</v>
      </c>
      <c r="F51" s="491">
        <f aca="true" t="shared" si="1" ref="F51:F60">+_xlfn.IFERROR(IF(B51=0,0,$H$67/$B$61),0)</f>
        <v>0</v>
      </c>
      <c r="G51" s="492">
        <f aca="true" t="shared" si="2" ref="G51:G60">+E51+F51</f>
        <v>0</v>
      </c>
      <c r="H51" s="497">
        <f aca="true" t="shared" si="3" ref="H51:H60">+B51*G51</f>
        <v>0</v>
      </c>
      <c r="I51" s="60"/>
    </row>
    <row r="52" spans="1:9" ht="15">
      <c r="A52" s="521" t="s">
        <v>281</v>
      </c>
      <c r="B52" s="526"/>
      <c r="C52" s="464"/>
      <c r="D52" s="527"/>
      <c r="E52" s="553">
        <f t="shared" si="0"/>
        <v>0</v>
      </c>
      <c r="F52" s="494">
        <f t="shared" si="1"/>
        <v>0</v>
      </c>
      <c r="G52" s="495">
        <f t="shared" si="2"/>
        <v>0</v>
      </c>
      <c r="H52" s="498">
        <f t="shared" si="3"/>
        <v>0</v>
      </c>
      <c r="I52" s="60"/>
    </row>
    <row r="53" spans="1:9" ht="15">
      <c r="A53" s="521" t="s">
        <v>282</v>
      </c>
      <c r="B53" s="526"/>
      <c r="C53" s="464"/>
      <c r="D53" s="527"/>
      <c r="E53" s="553">
        <f t="shared" si="0"/>
        <v>0</v>
      </c>
      <c r="F53" s="494">
        <f t="shared" si="1"/>
        <v>0</v>
      </c>
      <c r="G53" s="495">
        <f t="shared" si="2"/>
        <v>0</v>
      </c>
      <c r="H53" s="498">
        <f t="shared" si="3"/>
        <v>0</v>
      </c>
      <c r="I53" s="60"/>
    </row>
    <row r="54" spans="1:9" ht="15">
      <c r="A54" s="521" t="s">
        <v>283</v>
      </c>
      <c r="B54" s="526"/>
      <c r="C54" s="464"/>
      <c r="D54" s="527"/>
      <c r="E54" s="553">
        <f t="shared" si="0"/>
        <v>0</v>
      </c>
      <c r="F54" s="494">
        <f t="shared" si="1"/>
        <v>0</v>
      </c>
      <c r="G54" s="495">
        <f t="shared" si="2"/>
        <v>0</v>
      </c>
      <c r="H54" s="498">
        <f t="shared" si="3"/>
        <v>0</v>
      </c>
      <c r="I54" s="60"/>
    </row>
    <row r="55" spans="1:9" ht="15">
      <c r="A55" s="521" t="s">
        <v>284</v>
      </c>
      <c r="B55" s="526"/>
      <c r="C55" s="464"/>
      <c r="D55" s="527"/>
      <c r="E55" s="553">
        <f t="shared" si="0"/>
        <v>0</v>
      </c>
      <c r="F55" s="494">
        <f t="shared" si="1"/>
        <v>0</v>
      </c>
      <c r="G55" s="495">
        <f t="shared" si="2"/>
        <v>0</v>
      </c>
      <c r="H55" s="498">
        <f t="shared" si="3"/>
        <v>0</v>
      </c>
      <c r="I55" s="60"/>
    </row>
    <row r="56" spans="1:9" ht="15">
      <c r="A56" s="520" t="s">
        <v>285</v>
      </c>
      <c r="B56" s="554"/>
      <c r="C56" s="550"/>
      <c r="D56" s="555"/>
      <c r="E56" s="552">
        <f t="shared" si="0"/>
        <v>0</v>
      </c>
      <c r="F56" s="491">
        <f t="shared" si="1"/>
        <v>0</v>
      </c>
      <c r="G56" s="492">
        <f t="shared" si="2"/>
        <v>0</v>
      </c>
      <c r="H56" s="497">
        <f t="shared" si="3"/>
        <v>0</v>
      </c>
      <c r="I56" s="60"/>
    </row>
    <row r="57" spans="1:9" ht="15">
      <c r="A57" s="521" t="s">
        <v>286</v>
      </c>
      <c r="B57" s="528"/>
      <c r="C57" s="464"/>
      <c r="D57" s="529"/>
      <c r="E57" s="553">
        <f t="shared" si="0"/>
        <v>0</v>
      </c>
      <c r="F57" s="494">
        <f t="shared" si="1"/>
        <v>0</v>
      </c>
      <c r="G57" s="495">
        <f t="shared" si="2"/>
        <v>0</v>
      </c>
      <c r="H57" s="498">
        <f t="shared" si="3"/>
        <v>0</v>
      </c>
      <c r="I57" s="60"/>
    </row>
    <row r="58" spans="1:9" ht="15">
      <c r="A58" s="521" t="s">
        <v>287</v>
      </c>
      <c r="B58" s="526"/>
      <c r="C58" s="464"/>
      <c r="D58" s="529"/>
      <c r="E58" s="553">
        <f t="shared" si="0"/>
        <v>0</v>
      </c>
      <c r="F58" s="494">
        <f t="shared" si="1"/>
        <v>0</v>
      </c>
      <c r="G58" s="495">
        <f t="shared" si="2"/>
        <v>0</v>
      </c>
      <c r="H58" s="498">
        <f t="shared" si="3"/>
        <v>0</v>
      </c>
      <c r="I58" s="60"/>
    </row>
    <row r="59" spans="1:9" ht="15">
      <c r="A59" s="521" t="s">
        <v>288</v>
      </c>
      <c r="B59" s="528"/>
      <c r="C59" s="464"/>
      <c r="D59" s="529"/>
      <c r="E59" s="553">
        <f t="shared" si="0"/>
        <v>0</v>
      </c>
      <c r="F59" s="494">
        <f t="shared" si="1"/>
        <v>0</v>
      </c>
      <c r="G59" s="495">
        <f t="shared" si="2"/>
        <v>0</v>
      </c>
      <c r="H59" s="498">
        <f t="shared" si="3"/>
        <v>0</v>
      </c>
      <c r="I59" s="60"/>
    </row>
    <row r="60" spans="1:9" ht="15.75" thickBot="1">
      <c r="A60" s="520" t="s">
        <v>289</v>
      </c>
      <c r="B60" s="530"/>
      <c r="C60" s="551"/>
      <c r="D60" s="531"/>
      <c r="E60" s="553">
        <f t="shared" si="0"/>
        <v>0</v>
      </c>
      <c r="F60" s="494">
        <f t="shared" si="1"/>
        <v>0</v>
      </c>
      <c r="G60" s="495">
        <f t="shared" si="2"/>
        <v>0</v>
      </c>
      <c r="H60" s="497">
        <f t="shared" si="3"/>
        <v>0</v>
      </c>
      <c r="I60" s="60"/>
    </row>
    <row r="61" spans="1:9" ht="12.75">
      <c r="A61" s="513"/>
      <c r="B61" s="493">
        <f>+SUM(B51:B60)</f>
        <v>0</v>
      </c>
      <c r="C61" s="502"/>
      <c r="D61" s="493">
        <f>+SUM(D51:D60)</f>
        <v>0</v>
      </c>
      <c r="E61" s="502"/>
      <c r="F61" s="502"/>
      <c r="G61" s="502"/>
      <c r="H61" s="498">
        <f>+SUM(H51:H60)</f>
        <v>0</v>
      </c>
      <c r="I61" s="60"/>
    </row>
    <row r="62" spans="1:9" ht="12.75">
      <c r="A62" s="514" t="s">
        <v>290</v>
      </c>
      <c r="B62" s="493">
        <f>+B35</f>
        <v>0</v>
      </c>
      <c r="C62" s="502"/>
      <c r="D62" s="493">
        <f>+Beiblatt_Personal!B12+Beiblatt_Personal!B46</f>
        <v>0</v>
      </c>
      <c r="E62" s="502"/>
      <c r="F62" s="502"/>
      <c r="G62" s="515" t="s">
        <v>290</v>
      </c>
      <c r="H62" s="498">
        <f>+B14</f>
        <v>0</v>
      </c>
      <c r="I62" s="60"/>
    </row>
    <row r="63" spans="1:9" ht="12.75">
      <c r="A63" s="516"/>
      <c r="B63" s="510"/>
      <c r="C63" s="510"/>
      <c r="D63" s="510"/>
      <c r="E63" s="510"/>
      <c r="F63" s="510"/>
      <c r="G63" s="517" t="s">
        <v>290</v>
      </c>
      <c r="H63" s="497">
        <f>+H65+H67</f>
        <v>0</v>
      </c>
      <c r="I63" s="60"/>
    </row>
    <row r="64" spans="1:9" ht="12.75">
      <c r="A64" s="518"/>
      <c r="B64" s="501"/>
      <c r="C64" s="501"/>
      <c r="D64" s="518"/>
      <c r="E64" s="501"/>
      <c r="F64" s="501"/>
      <c r="G64" s="518"/>
      <c r="H64" s="518"/>
      <c r="I64" s="60"/>
    </row>
    <row r="65" spans="1:9" ht="12.75">
      <c r="A65" s="501" t="s">
        <v>293</v>
      </c>
      <c r="B65" s="501"/>
      <c r="C65" s="501"/>
      <c r="D65" s="501"/>
      <c r="E65" s="501"/>
      <c r="F65" s="501"/>
      <c r="G65" s="519" t="s">
        <v>294</v>
      </c>
      <c r="H65" s="490">
        <f>+SUM(Tarifkalkulationsmodell!E41,Tarifkalkulationsmodell!E49)</f>
        <v>0</v>
      </c>
      <c r="I65" s="60"/>
    </row>
    <row r="66" spans="1:9" ht="12.75">
      <c r="A66" s="501"/>
      <c r="B66" s="501"/>
      <c r="C66" s="501"/>
      <c r="D66" s="501"/>
      <c r="E66" s="501"/>
      <c r="F66" s="501"/>
      <c r="G66" s="519" t="s">
        <v>297</v>
      </c>
      <c r="H66" s="490">
        <f>+_xlfn.IFERROR(H65/D62,0)</f>
        <v>0</v>
      </c>
      <c r="I66" s="60"/>
    </row>
    <row r="67" spans="1:8" ht="12.75">
      <c r="A67" s="518"/>
      <c r="B67" s="518"/>
      <c r="C67" s="518"/>
      <c r="D67" s="518"/>
      <c r="E67" s="518"/>
      <c r="F67" s="518"/>
      <c r="G67" s="519" t="s">
        <v>298</v>
      </c>
      <c r="H67" s="490">
        <f>+Tarifkalkulationsmodell!E103-SUM(Tarifkalkulationsmodell!E41,Tarifkalkulationsmodell!E49)</f>
        <v>0</v>
      </c>
    </row>
  </sheetData>
  <sheetProtection password="CD8B" sheet="1"/>
  <mergeCells count="6">
    <mergeCell ref="A48:H48"/>
    <mergeCell ref="C41:D41"/>
    <mergeCell ref="B3:D3"/>
    <mergeCell ref="B4:D4"/>
    <mergeCell ref="B5:D5"/>
    <mergeCell ref="B6:D6"/>
  </mergeCells>
  <dataValidations count="2">
    <dataValidation errorStyle="warning" type="custom" allowBlank="1" showErrorMessage="1" errorTitle="Pauschalen/Jahr" error="Sie haben bereits Tage/Jahr eingegeben!" sqref="E20">
      <formula1>E19&gt;0</formula1>
    </dataValidation>
    <dataValidation type="list" allowBlank="1" showInputMessage="1" showErrorMessage="1" sqref="B7">
      <formula1>$R$3:$R$4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7" r:id="rId1"/>
  <headerFooter alignWithMargins="0">
    <oddFooter>&amp;L&amp;8Version 1.2 
01.07.2017&amp;C&amp;8 1/6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Zeros="0" zoomScale="70" zoomScaleNormal="70" zoomScalePageLayoutView="0" workbookViewId="0" topLeftCell="A1">
      <selection activeCell="C2" sqref="C2"/>
    </sheetView>
  </sheetViews>
  <sheetFormatPr defaultColWidth="11.421875" defaultRowHeight="12.75" outlineLevelRow="1"/>
  <cols>
    <col min="1" max="1" width="3.57421875" style="73" customWidth="1"/>
    <col min="2" max="2" width="3.421875" style="60" customWidth="1"/>
    <col min="3" max="3" width="39.421875" style="60" customWidth="1"/>
    <col min="4" max="4" width="3.57421875" style="61" customWidth="1"/>
    <col min="5" max="5" width="19.140625" style="62" customWidth="1"/>
    <col min="6" max="6" width="20.421875" style="63" customWidth="1"/>
    <col min="7" max="7" width="18.421875" style="64" customWidth="1"/>
    <col min="8" max="8" width="15.8515625" style="61" customWidth="1"/>
    <col min="9" max="16384" width="11.421875" style="60" customWidth="1"/>
  </cols>
  <sheetData>
    <row r="1" ht="18">
      <c r="A1" s="59" t="s">
        <v>0</v>
      </c>
    </row>
    <row r="3" spans="1:8" ht="12.75">
      <c r="A3" s="65" t="s">
        <v>111</v>
      </c>
      <c r="B3" s="66"/>
      <c r="C3" s="66"/>
      <c r="D3" s="60"/>
      <c r="E3" s="293">
        <f>Deckblatt!B3</f>
        <v>0</v>
      </c>
      <c r="F3" s="67"/>
      <c r="G3" s="68"/>
      <c r="H3" s="60"/>
    </row>
    <row r="4" spans="1:8" ht="12.75">
      <c r="A4" s="65" t="s">
        <v>100</v>
      </c>
      <c r="B4" s="66"/>
      <c r="C4" s="66"/>
      <c r="D4" s="60"/>
      <c r="E4" s="293">
        <f>Deckblatt!B4</f>
        <v>0</v>
      </c>
      <c r="F4" s="67"/>
      <c r="G4" s="68"/>
      <c r="H4" s="60"/>
    </row>
    <row r="5" spans="1:8" ht="12.75">
      <c r="A5" s="65" t="s">
        <v>40</v>
      </c>
      <c r="B5" s="66"/>
      <c r="C5" s="66"/>
      <c r="D5" s="60"/>
      <c r="E5" s="294">
        <f>Deckblatt!B1</f>
        <v>0</v>
      </c>
      <c r="F5" s="69"/>
      <c r="G5" s="68"/>
      <c r="H5" s="60"/>
    </row>
    <row r="7" spans="1:8" s="72" customFormat="1" ht="13.5" customHeight="1">
      <c r="A7" s="65" t="s">
        <v>109</v>
      </c>
      <c r="B7" s="66"/>
      <c r="C7" s="66"/>
      <c r="D7" s="70"/>
      <c r="E7" s="295">
        <f>Deckblatt!B35</f>
        <v>0</v>
      </c>
      <c r="F7" s="70"/>
      <c r="G7" s="71"/>
      <c r="H7" s="70"/>
    </row>
    <row r="8" spans="1:8" s="77" customFormat="1" ht="12.75">
      <c r="A8" s="73"/>
      <c r="B8" s="73"/>
      <c r="C8" s="73"/>
      <c r="D8" s="61"/>
      <c r="E8" s="74"/>
      <c r="F8" s="75"/>
      <c r="G8" s="76"/>
      <c r="H8" s="61"/>
    </row>
    <row r="9" spans="2:7" ht="12.75">
      <c r="B9" s="73"/>
      <c r="C9" s="73"/>
      <c r="E9" s="78"/>
      <c r="F9" s="79"/>
      <c r="G9" s="80"/>
    </row>
    <row r="10" spans="1:14" ht="12.75">
      <c r="A10" s="81" t="s">
        <v>1</v>
      </c>
      <c r="B10" s="82"/>
      <c r="C10" s="427"/>
      <c r="D10" s="70"/>
      <c r="E10" s="83">
        <f>E11+E24</f>
        <v>0</v>
      </c>
      <c r="F10" s="84"/>
      <c r="G10" s="396" t="s">
        <v>77</v>
      </c>
      <c r="H10" s="70"/>
      <c r="I10" s="424"/>
      <c r="J10" s="424"/>
      <c r="K10" s="424"/>
      <c r="L10" s="424"/>
      <c r="M10" s="424"/>
      <c r="N10" s="424"/>
    </row>
    <row r="11" spans="1:14" s="72" customFormat="1" ht="18" customHeight="1">
      <c r="A11" s="85"/>
      <c r="B11" s="86" t="s">
        <v>184</v>
      </c>
      <c r="C11" s="87"/>
      <c r="D11" s="70"/>
      <c r="E11" s="88">
        <f>SUM(E12:E23)</f>
        <v>0</v>
      </c>
      <c r="F11" s="89"/>
      <c r="G11" s="274"/>
      <c r="H11" s="61"/>
      <c r="I11" s="430"/>
      <c r="J11" s="430"/>
      <c r="K11" s="430"/>
      <c r="L11" s="430"/>
      <c r="M11" s="430"/>
      <c r="N11" s="430"/>
    </row>
    <row r="12" spans="1:14" s="72" customFormat="1" ht="12.75">
      <c r="A12" s="85"/>
      <c r="B12" s="227"/>
      <c r="C12" s="91" t="s">
        <v>2</v>
      </c>
      <c r="D12" s="92"/>
      <c r="E12" s="268"/>
      <c r="F12" s="425"/>
      <c r="G12" s="375"/>
      <c r="H12" s="70"/>
      <c r="I12" s="430"/>
      <c r="J12" s="430"/>
      <c r="K12" s="430"/>
      <c r="L12" s="430"/>
      <c r="M12" s="430"/>
      <c r="N12" s="430"/>
    </row>
    <row r="13" spans="1:14" s="72" customFormat="1" ht="27.75" customHeight="1">
      <c r="A13" s="85"/>
      <c r="B13" s="227"/>
      <c r="C13" s="91" t="s">
        <v>3</v>
      </c>
      <c r="D13" s="92"/>
      <c r="E13" s="267"/>
      <c r="F13" s="117"/>
      <c r="G13" s="217"/>
      <c r="H13" s="70"/>
      <c r="I13" s="430"/>
      <c r="J13" s="430"/>
      <c r="K13" s="430"/>
      <c r="L13" s="430"/>
      <c r="M13" s="430"/>
      <c r="N13" s="430"/>
    </row>
    <row r="14" spans="1:14" s="72" customFormat="1" ht="27.75" customHeight="1">
      <c r="A14" s="85"/>
      <c r="B14" s="227"/>
      <c r="C14" s="91" t="s">
        <v>183</v>
      </c>
      <c r="D14" s="92"/>
      <c r="E14" s="267"/>
      <c r="F14" s="117"/>
      <c r="G14" s="217"/>
      <c r="H14" s="70"/>
      <c r="I14" s="430"/>
      <c r="J14" s="430"/>
      <c r="K14" s="430"/>
      <c r="L14" s="430"/>
      <c r="M14" s="430"/>
      <c r="N14" s="430"/>
    </row>
    <row r="15" spans="1:14" s="72" customFormat="1" ht="27.75" customHeight="1">
      <c r="A15" s="85"/>
      <c r="B15" s="227"/>
      <c r="C15" s="94" t="s">
        <v>180</v>
      </c>
      <c r="D15" s="92"/>
      <c r="E15" s="268"/>
      <c r="F15" s="117"/>
      <c r="G15" s="217"/>
      <c r="H15" s="70"/>
      <c r="I15" s="430"/>
      <c r="J15" s="430"/>
      <c r="K15" s="430"/>
      <c r="L15" s="430"/>
      <c r="M15" s="430"/>
      <c r="N15" s="430"/>
    </row>
    <row r="16" spans="1:14" s="72" customFormat="1" ht="15" customHeight="1">
      <c r="A16" s="85"/>
      <c r="B16" s="227"/>
      <c r="C16" s="91" t="s">
        <v>181</v>
      </c>
      <c r="D16" s="92"/>
      <c r="E16" s="268"/>
      <c r="F16" s="425"/>
      <c r="G16" s="375"/>
      <c r="H16" s="70"/>
      <c r="I16" s="430"/>
      <c r="J16" s="430"/>
      <c r="K16" s="430"/>
      <c r="L16" s="430"/>
      <c r="M16" s="430"/>
      <c r="N16" s="430"/>
    </row>
    <row r="17" spans="1:14" s="72" customFormat="1" ht="12.75">
      <c r="A17" s="85"/>
      <c r="B17" s="227"/>
      <c r="C17" s="91" t="s">
        <v>4</v>
      </c>
      <c r="D17" s="92"/>
      <c r="E17" s="268"/>
      <c r="F17" s="425"/>
      <c r="G17" s="375"/>
      <c r="H17" s="70"/>
      <c r="I17" s="430"/>
      <c r="J17" s="430"/>
      <c r="K17" s="430"/>
      <c r="L17" s="430"/>
      <c r="M17" s="430"/>
      <c r="N17" s="430"/>
    </row>
    <row r="18" spans="1:14" s="72" customFormat="1" ht="12.75">
      <c r="A18" s="85"/>
      <c r="B18" s="227"/>
      <c r="C18" s="428" t="s">
        <v>236</v>
      </c>
      <c r="D18" s="92"/>
      <c r="E18" s="268"/>
      <c r="F18" s="425"/>
      <c r="G18" s="375"/>
      <c r="H18" s="70"/>
      <c r="I18" s="430"/>
      <c r="J18" s="430"/>
      <c r="K18" s="430"/>
      <c r="L18" s="430"/>
      <c r="M18" s="430"/>
      <c r="N18" s="430"/>
    </row>
    <row r="19" spans="1:14" s="72" customFormat="1" ht="12.75">
      <c r="A19" s="85"/>
      <c r="B19" s="227"/>
      <c r="C19" s="96" t="s">
        <v>5</v>
      </c>
      <c r="D19" s="92"/>
      <c r="E19" s="268"/>
      <c r="F19" s="425"/>
      <c r="G19" s="375"/>
      <c r="H19" s="70"/>
      <c r="I19" s="430"/>
      <c r="J19" s="430"/>
      <c r="K19" s="430"/>
      <c r="L19" s="430"/>
      <c r="M19" s="430"/>
      <c r="N19" s="430"/>
    </row>
    <row r="20" spans="1:14" s="72" customFormat="1" ht="12.75">
      <c r="A20" s="85"/>
      <c r="B20" s="227"/>
      <c r="C20" s="91" t="s">
        <v>182</v>
      </c>
      <c r="D20" s="92"/>
      <c r="E20" s="268"/>
      <c r="F20" s="425"/>
      <c r="G20" s="375"/>
      <c r="H20" s="70"/>
      <c r="I20" s="430"/>
      <c r="J20" s="430"/>
      <c r="K20" s="430"/>
      <c r="L20" s="430"/>
      <c r="M20" s="430"/>
      <c r="N20" s="430"/>
    </row>
    <row r="21" spans="1:14" s="72" customFormat="1" ht="12.75">
      <c r="A21" s="85"/>
      <c r="B21" s="227"/>
      <c r="C21" s="429" t="s">
        <v>260</v>
      </c>
      <c r="D21" s="92"/>
      <c r="E21" s="268"/>
      <c r="F21" s="425"/>
      <c r="G21" s="375"/>
      <c r="H21" s="70"/>
      <c r="I21" s="430"/>
      <c r="J21" s="430"/>
      <c r="K21" s="430"/>
      <c r="L21" s="430"/>
      <c r="M21" s="430"/>
      <c r="N21" s="430"/>
    </row>
    <row r="22" spans="1:14" s="72" customFormat="1" ht="12.75">
      <c r="A22" s="85"/>
      <c r="B22" s="227"/>
      <c r="C22" s="428" t="s">
        <v>228</v>
      </c>
      <c r="D22" s="92"/>
      <c r="E22" s="268"/>
      <c r="F22" s="425"/>
      <c r="G22" s="375"/>
      <c r="H22" s="70"/>
      <c r="I22" s="430"/>
      <c r="J22" s="430"/>
      <c r="K22" s="430"/>
      <c r="L22" s="430"/>
      <c r="M22" s="430"/>
      <c r="N22" s="430"/>
    </row>
    <row r="23" spans="1:14" s="72" customFormat="1" ht="12.75">
      <c r="A23" s="85"/>
      <c r="B23" s="227"/>
      <c r="C23" s="429" t="s">
        <v>311</v>
      </c>
      <c r="D23" s="92"/>
      <c r="E23" s="270"/>
      <c r="F23" s="426"/>
      <c r="G23" s="377"/>
      <c r="H23" s="70"/>
      <c r="I23" s="430"/>
      <c r="J23" s="430"/>
      <c r="K23" s="430"/>
      <c r="L23" s="430"/>
      <c r="M23" s="430"/>
      <c r="N23" s="430"/>
    </row>
    <row r="24" spans="1:14" s="72" customFormat="1" ht="12.75">
      <c r="A24" s="85"/>
      <c r="B24" s="86" t="s">
        <v>150</v>
      </c>
      <c r="C24" s="87"/>
      <c r="D24" s="70"/>
      <c r="E24" s="88">
        <f>SUM(E25:E30)</f>
        <v>0</v>
      </c>
      <c r="F24" s="376"/>
      <c r="G24" s="397"/>
      <c r="H24" s="70"/>
      <c r="I24" s="430"/>
      <c r="J24" s="430"/>
      <c r="K24" s="430"/>
      <c r="L24" s="430"/>
      <c r="M24" s="430"/>
      <c r="N24" s="430"/>
    </row>
    <row r="25" spans="1:14" s="72" customFormat="1" ht="12.75">
      <c r="A25" s="85"/>
      <c r="B25" s="227"/>
      <c r="C25" s="96" t="s">
        <v>6</v>
      </c>
      <c r="D25" s="92"/>
      <c r="E25" s="268"/>
      <c r="F25" s="425"/>
      <c r="G25" s="375"/>
      <c r="H25" s="70"/>
      <c r="I25" s="430"/>
      <c r="J25" s="430"/>
      <c r="K25" s="430"/>
      <c r="L25" s="430"/>
      <c r="M25" s="430"/>
      <c r="N25" s="430"/>
    </row>
    <row r="26" spans="1:14" s="72" customFormat="1" ht="12.75" outlineLevel="1">
      <c r="A26" s="85"/>
      <c r="B26" s="227"/>
      <c r="C26" s="96" t="s">
        <v>133</v>
      </c>
      <c r="D26" s="92"/>
      <c r="E26" s="268"/>
      <c r="F26" s="425"/>
      <c r="G26" s="375"/>
      <c r="H26" s="70"/>
      <c r="I26" s="430"/>
      <c r="J26" s="430"/>
      <c r="K26" s="430"/>
      <c r="L26" s="430"/>
      <c r="M26" s="430"/>
      <c r="N26" s="430"/>
    </row>
    <row r="27" spans="1:14" s="72" customFormat="1" ht="12.75" outlineLevel="1">
      <c r="A27" s="85"/>
      <c r="B27" s="227"/>
      <c r="C27" s="96" t="s">
        <v>229</v>
      </c>
      <c r="D27" s="92"/>
      <c r="E27" s="268"/>
      <c r="F27" s="425"/>
      <c r="G27" s="375"/>
      <c r="H27" s="70"/>
      <c r="I27" s="430"/>
      <c r="J27" s="430"/>
      <c r="K27" s="430"/>
      <c r="L27" s="430"/>
      <c r="M27" s="430"/>
      <c r="N27" s="430"/>
    </row>
    <row r="28" spans="1:14" s="72" customFormat="1" ht="12.75" outlineLevel="1">
      <c r="A28" s="85"/>
      <c r="B28" s="227"/>
      <c r="C28" s="96" t="s">
        <v>230</v>
      </c>
      <c r="D28" s="92"/>
      <c r="E28" s="268"/>
      <c r="F28" s="425"/>
      <c r="G28" s="375"/>
      <c r="H28" s="70"/>
      <c r="I28" s="430"/>
      <c r="J28" s="430"/>
      <c r="K28" s="430"/>
      <c r="L28" s="430"/>
      <c r="M28" s="430"/>
      <c r="N28" s="430"/>
    </row>
    <row r="29" spans="1:14" s="72" customFormat="1" ht="12.75" outlineLevel="1">
      <c r="A29" s="85"/>
      <c r="B29" s="227"/>
      <c r="C29" s="96" t="s">
        <v>231</v>
      </c>
      <c r="D29" s="92"/>
      <c r="E29" s="268"/>
      <c r="F29" s="425"/>
      <c r="G29" s="375"/>
      <c r="H29" s="70"/>
      <c r="I29" s="430"/>
      <c r="J29" s="430"/>
      <c r="K29" s="430"/>
      <c r="L29" s="430"/>
      <c r="M29" s="430"/>
      <c r="N29" s="430"/>
    </row>
    <row r="30" spans="1:14" s="72" customFormat="1" ht="12.75" customHeight="1" outlineLevel="1">
      <c r="A30" s="85"/>
      <c r="B30" s="227"/>
      <c r="C30" s="96" t="s">
        <v>235</v>
      </c>
      <c r="D30" s="92"/>
      <c r="E30" s="268"/>
      <c r="F30" s="425"/>
      <c r="G30" s="375"/>
      <c r="H30" s="70"/>
      <c r="I30" s="430"/>
      <c r="J30" s="430"/>
      <c r="K30" s="430"/>
      <c r="L30" s="430"/>
      <c r="M30" s="430"/>
      <c r="N30" s="430"/>
    </row>
    <row r="31" spans="1:14" s="72" customFormat="1" ht="12.75">
      <c r="A31" s="98"/>
      <c r="B31" s="99"/>
      <c r="C31" s="99"/>
      <c r="D31" s="70"/>
      <c r="E31" s="100"/>
      <c r="F31" s="394"/>
      <c r="G31" s="102"/>
      <c r="H31" s="70"/>
      <c r="I31" s="430"/>
      <c r="J31" s="430"/>
      <c r="K31" s="430"/>
      <c r="L31" s="430"/>
      <c r="M31" s="430"/>
      <c r="N31" s="430"/>
    </row>
    <row r="32" spans="1:14" s="72" customFormat="1" ht="13.5" thickBot="1">
      <c r="A32" s="98"/>
      <c r="B32" s="98"/>
      <c r="C32" s="98"/>
      <c r="D32" s="70"/>
      <c r="E32" s="103"/>
      <c r="F32" s="101"/>
      <c r="G32" s="102"/>
      <c r="H32" s="70"/>
      <c r="I32" s="430"/>
      <c r="J32" s="430"/>
      <c r="K32" s="430"/>
      <c r="L32" s="430"/>
      <c r="M32" s="430"/>
      <c r="N32" s="430"/>
    </row>
    <row r="33" spans="1:14" s="72" customFormat="1" ht="14.25" customHeight="1" thickBot="1">
      <c r="A33" s="98"/>
      <c r="B33" s="104"/>
      <c r="C33" s="104"/>
      <c r="D33" s="70"/>
      <c r="E33" s="572" t="s">
        <v>7</v>
      </c>
      <c r="F33" s="573"/>
      <c r="G33" s="567" t="s">
        <v>178</v>
      </c>
      <c r="H33" s="70"/>
      <c r="I33" s="430"/>
      <c r="J33" s="430"/>
      <c r="K33" s="430"/>
      <c r="L33" s="430"/>
      <c r="M33" s="430"/>
      <c r="N33" s="430"/>
    </row>
    <row r="34" spans="1:14" s="72" customFormat="1" ht="13.5" customHeight="1" thickBot="1">
      <c r="A34" s="105"/>
      <c r="B34" s="98"/>
      <c r="C34" s="104"/>
      <c r="D34" s="61"/>
      <c r="E34" s="106" t="s">
        <v>8</v>
      </c>
      <c r="F34" s="107" t="s">
        <v>9</v>
      </c>
      <c r="G34" s="568"/>
      <c r="H34" s="61"/>
      <c r="I34" s="430"/>
      <c r="J34" s="430"/>
      <c r="K34" s="430"/>
      <c r="L34" s="430"/>
      <c r="M34" s="430"/>
      <c r="N34" s="430"/>
    </row>
    <row r="35" spans="1:14" s="77" customFormat="1" ht="12.75">
      <c r="A35" s="98"/>
      <c r="B35" s="108"/>
      <c r="C35" s="108"/>
      <c r="D35" s="70"/>
      <c r="E35" s="109"/>
      <c r="F35" s="110"/>
      <c r="G35" s="102"/>
      <c r="H35" s="70"/>
      <c r="I35" s="424"/>
      <c r="J35" s="424"/>
      <c r="K35" s="424"/>
      <c r="L35" s="424"/>
      <c r="M35" s="424"/>
      <c r="N35" s="424"/>
    </row>
    <row r="36" spans="1:14" s="72" customFormat="1" ht="15.75" customHeight="1">
      <c r="A36" s="111" t="s">
        <v>151</v>
      </c>
      <c r="B36" s="112"/>
      <c r="C36" s="112"/>
      <c r="D36" s="70"/>
      <c r="E36" s="569">
        <f>E38+F38</f>
        <v>0</v>
      </c>
      <c r="F36" s="571"/>
      <c r="G36" s="102"/>
      <c r="H36" s="70"/>
      <c r="I36" s="430"/>
      <c r="J36" s="430"/>
      <c r="K36" s="430"/>
      <c r="L36" s="430"/>
      <c r="M36" s="430"/>
      <c r="N36" s="430"/>
    </row>
    <row r="37" spans="1:14" s="72" customFormat="1" ht="12.75">
      <c r="A37" s="98"/>
      <c r="B37" s="98"/>
      <c r="C37" s="98"/>
      <c r="D37" s="70"/>
      <c r="E37" s="103"/>
      <c r="F37" s="101"/>
      <c r="G37" s="102"/>
      <c r="H37" s="70"/>
      <c r="I37" s="430"/>
      <c r="J37" s="430"/>
      <c r="K37" s="430"/>
      <c r="L37" s="430"/>
      <c r="M37" s="430"/>
      <c r="N37" s="430"/>
    </row>
    <row r="38" spans="1:14" s="72" customFormat="1" ht="15.75" customHeight="1">
      <c r="A38" s="111" t="s">
        <v>152</v>
      </c>
      <c r="B38" s="112"/>
      <c r="C38" s="112"/>
      <c r="D38" s="70"/>
      <c r="E38" s="113">
        <f>E40+E48+E55+E63+E70+E80+E82+E99+E101</f>
        <v>0</v>
      </c>
      <c r="F38" s="114">
        <f>F40+F48+F55+F63+F70+F80+F82+F99+F101</f>
        <v>0</v>
      </c>
      <c r="G38" s="102"/>
      <c r="H38" s="70"/>
      <c r="I38" s="430"/>
      <c r="J38" s="430"/>
      <c r="K38" s="430"/>
      <c r="L38" s="430"/>
      <c r="M38" s="430"/>
      <c r="N38" s="430"/>
    </row>
    <row r="39" spans="1:14" s="72" customFormat="1" ht="12.75">
      <c r="A39" s="98"/>
      <c r="B39" s="98"/>
      <c r="C39" s="98"/>
      <c r="D39" s="70"/>
      <c r="E39" s="103"/>
      <c r="F39" s="101"/>
      <c r="G39" s="102"/>
      <c r="H39" s="70"/>
      <c r="I39" s="430"/>
      <c r="J39" s="430"/>
      <c r="K39" s="430"/>
      <c r="L39" s="430"/>
      <c r="M39" s="430"/>
      <c r="N39" s="430"/>
    </row>
    <row r="40" spans="1:14" s="72" customFormat="1" ht="13.5" customHeight="1">
      <c r="A40" s="85"/>
      <c r="B40" s="86" t="s">
        <v>10</v>
      </c>
      <c r="C40" s="87"/>
      <c r="D40" s="70"/>
      <c r="E40" s="88">
        <f>SUM(E41:E47)</f>
        <v>0</v>
      </c>
      <c r="F40" s="89">
        <f>SUM(F41:F47)</f>
        <v>0</v>
      </c>
      <c r="G40" s="115"/>
      <c r="H40" s="70"/>
      <c r="I40" s="430"/>
      <c r="J40" s="430"/>
      <c r="K40" s="430"/>
      <c r="L40" s="430"/>
      <c r="M40" s="430"/>
      <c r="N40" s="430"/>
    </row>
    <row r="41" spans="1:14" s="72" customFormat="1" ht="12.75">
      <c r="A41" s="85"/>
      <c r="B41" s="96"/>
      <c r="C41" s="91" t="s">
        <v>11</v>
      </c>
      <c r="D41" s="92"/>
      <c r="E41" s="116">
        <f>Beiblatt_Personal!J12</f>
        <v>0</v>
      </c>
      <c r="F41" s="93"/>
      <c r="G41" s="117" t="s">
        <v>12</v>
      </c>
      <c r="H41" s="70"/>
      <c r="I41" s="430"/>
      <c r="J41" s="430"/>
      <c r="K41" s="430"/>
      <c r="L41" s="430"/>
      <c r="M41" s="430"/>
      <c r="N41" s="430"/>
    </row>
    <row r="42" spans="1:14" s="72" customFormat="1" ht="12.75" customHeight="1" outlineLevel="1">
      <c r="A42" s="85"/>
      <c r="B42" s="96"/>
      <c r="C42" s="91" t="s">
        <v>165</v>
      </c>
      <c r="D42" s="92"/>
      <c r="E42" s="118">
        <f>Beiblatt_Personal!J16</f>
        <v>0</v>
      </c>
      <c r="F42" s="93"/>
      <c r="G42" s="117" t="s">
        <v>12</v>
      </c>
      <c r="H42" s="70"/>
      <c r="I42" s="430"/>
      <c r="J42" s="430"/>
      <c r="K42" s="430"/>
      <c r="L42" s="430"/>
      <c r="M42" s="430"/>
      <c r="N42" s="430"/>
    </row>
    <row r="43" spans="1:14" s="72" customFormat="1" ht="12.75" customHeight="1" outlineLevel="1">
      <c r="A43" s="85"/>
      <c r="B43" s="96"/>
      <c r="C43" s="428" t="s">
        <v>240</v>
      </c>
      <c r="D43" s="92"/>
      <c r="E43" s="118">
        <f>Beiblatt_Personal!J26</f>
        <v>0</v>
      </c>
      <c r="F43" s="119">
        <f>Beiblatt_Personal!K26</f>
        <v>0</v>
      </c>
      <c r="G43" s="117" t="s">
        <v>12</v>
      </c>
      <c r="H43" s="70"/>
      <c r="I43" s="430"/>
      <c r="J43" s="430"/>
      <c r="K43" s="430"/>
      <c r="L43" s="430"/>
      <c r="M43" s="430"/>
      <c r="N43" s="430"/>
    </row>
    <row r="44" spans="1:14" s="72" customFormat="1" ht="12.75" outlineLevel="1">
      <c r="A44" s="85"/>
      <c r="B44" s="96"/>
      <c r="C44" s="91" t="s">
        <v>13</v>
      </c>
      <c r="D44" s="92"/>
      <c r="E44" s="118">
        <f>Beiblatt_Personal!J34</f>
        <v>0</v>
      </c>
      <c r="F44" s="119">
        <f>Beiblatt_Personal!K34</f>
        <v>0</v>
      </c>
      <c r="G44" s="117" t="s">
        <v>12</v>
      </c>
      <c r="H44" s="70"/>
      <c r="I44" s="430"/>
      <c r="J44" s="430"/>
      <c r="K44" s="430"/>
      <c r="L44" s="430"/>
      <c r="M44" s="430"/>
      <c r="N44" s="430"/>
    </row>
    <row r="45" spans="1:14" s="72" customFormat="1" ht="12.75" outlineLevel="1">
      <c r="A45" s="85"/>
      <c r="B45" s="96"/>
      <c r="C45" s="96" t="s">
        <v>14</v>
      </c>
      <c r="D45" s="92"/>
      <c r="E45" s="118">
        <f>Beiblatt_Personal!J39</f>
        <v>0</v>
      </c>
      <c r="F45" s="119">
        <f>Beiblatt_Personal!K39</f>
        <v>0</v>
      </c>
      <c r="G45" s="117" t="s">
        <v>12</v>
      </c>
      <c r="H45" s="70"/>
      <c r="I45" s="430"/>
      <c r="J45" s="430"/>
      <c r="K45" s="430"/>
      <c r="L45" s="430"/>
      <c r="M45" s="430"/>
      <c r="N45" s="430"/>
    </row>
    <row r="46" spans="1:14" s="72" customFormat="1" ht="12.75" outlineLevel="1">
      <c r="A46" s="85"/>
      <c r="B46" s="96"/>
      <c r="C46" s="96" t="s">
        <v>15</v>
      </c>
      <c r="D46" s="70"/>
      <c r="E46" s="272"/>
      <c r="F46" s="269"/>
      <c r="G46" s="217"/>
      <c r="H46" s="70"/>
      <c r="I46" s="430"/>
      <c r="J46" s="430"/>
      <c r="K46" s="430"/>
      <c r="L46" s="430"/>
      <c r="M46" s="430"/>
      <c r="N46" s="430"/>
    </row>
    <row r="47" spans="1:14" s="72" customFormat="1" ht="13.5" customHeight="1" outlineLevel="1">
      <c r="A47" s="85"/>
      <c r="B47" s="284"/>
      <c r="C47" s="96" t="s">
        <v>134</v>
      </c>
      <c r="D47" s="70"/>
      <c r="E47" s="297"/>
      <c r="F47" s="171"/>
      <c r="G47" s="347"/>
      <c r="H47" s="70"/>
      <c r="I47" s="430"/>
      <c r="J47" s="430"/>
      <c r="K47" s="430"/>
      <c r="L47" s="430"/>
      <c r="M47" s="430"/>
      <c r="N47" s="430"/>
    </row>
    <row r="48" spans="1:14" s="72" customFormat="1" ht="18" customHeight="1">
      <c r="A48" s="85"/>
      <c r="B48" s="86" t="s">
        <v>16</v>
      </c>
      <c r="C48" s="87"/>
      <c r="D48" s="70"/>
      <c r="E48" s="88">
        <f>SUM(E49:E54)</f>
        <v>0</v>
      </c>
      <c r="F48" s="89">
        <f>SUM(F49:F54)</f>
        <v>0</v>
      </c>
      <c r="G48" s="121"/>
      <c r="H48" s="70"/>
      <c r="I48" s="430"/>
      <c r="J48" s="430"/>
      <c r="K48" s="430"/>
      <c r="L48" s="430"/>
      <c r="M48" s="430"/>
      <c r="N48" s="430"/>
    </row>
    <row r="49" spans="1:14" s="72" customFormat="1" ht="12.75">
      <c r="A49" s="85"/>
      <c r="B49" s="96"/>
      <c r="C49" s="91" t="s">
        <v>11</v>
      </c>
      <c r="D49" s="92"/>
      <c r="E49" s="118">
        <f>Beiblatt_Personal!J46</f>
        <v>0</v>
      </c>
      <c r="F49" s="93"/>
      <c r="G49" s="117" t="s">
        <v>12</v>
      </c>
      <c r="H49" s="70"/>
      <c r="I49" s="430"/>
      <c r="J49" s="430"/>
      <c r="K49" s="430"/>
      <c r="L49" s="430"/>
      <c r="M49" s="430"/>
      <c r="N49" s="430"/>
    </row>
    <row r="50" spans="1:14" s="72" customFormat="1" ht="12.75" customHeight="1" outlineLevel="1">
      <c r="A50" s="85"/>
      <c r="B50" s="96"/>
      <c r="C50" s="91" t="s">
        <v>165</v>
      </c>
      <c r="D50" s="92"/>
      <c r="E50" s="118">
        <f>Beiblatt_Personal!J49</f>
        <v>0</v>
      </c>
      <c r="F50" s="93"/>
      <c r="G50" s="117" t="s">
        <v>12</v>
      </c>
      <c r="H50" s="70"/>
      <c r="I50" s="430"/>
      <c r="J50" s="430"/>
      <c r="K50" s="430"/>
      <c r="L50" s="430"/>
      <c r="M50" s="430"/>
      <c r="N50" s="430"/>
    </row>
    <row r="51" spans="1:14" s="72" customFormat="1" ht="12.75" customHeight="1" outlineLevel="1">
      <c r="A51" s="85"/>
      <c r="B51" s="96"/>
      <c r="C51" s="428" t="s">
        <v>240</v>
      </c>
      <c r="D51" s="92"/>
      <c r="E51" s="118">
        <f>Beiblatt_Personal!J52</f>
        <v>0</v>
      </c>
      <c r="F51" s="119">
        <f>Beiblatt_Personal!K52</f>
        <v>0</v>
      </c>
      <c r="G51" s="117" t="s">
        <v>12</v>
      </c>
      <c r="H51" s="70"/>
      <c r="I51" s="430"/>
      <c r="J51" s="430"/>
      <c r="K51" s="430"/>
      <c r="L51" s="430"/>
      <c r="M51" s="430"/>
      <c r="N51" s="430"/>
    </row>
    <row r="52" spans="1:14" s="72" customFormat="1" ht="12.75" outlineLevel="1">
      <c r="A52" s="85"/>
      <c r="B52" s="96"/>
      <c r="C52" s="91" t="s">
        <v>13</v>
      </c>
      <c r="D52" s="92"/>
      <c r="E52" s="118">
        <f>Beiblatt_Personal!J55</f>
        <v>0</v>
      </c>
      <c r="F52" s="119">
        <f>Beiblatt_Personal!K55</f>
        <v>0</v>
      </c>
      <c r="G52" s="117" t="s">
        <v>12</v>
      </c>
      <c r="H52" s="70"/>
      <c r="I52" s="430"/>
      <c r="J52" s="430"/>
      <c r="K52" s="430"/>
      <c r="L52" s="430"/>
      <c r="M52" s="430"/>
      <c r="N52" s="430"/>
    </row>
    <row r="53" spans="1:14" s="72" customFormat="1" ht="12.75" outlineLevel="1">
      <c r="A53" s="85"/>
      <c r="B53" s="96"/>
      <c r="C53" s="96" t="s">
        <v>14</v>
      </c>
      <c r="D53" s="92"/>
      <c r="E53" s="118">
        <f>Beiblatt_Personal!J58</f>
        <v>0</v>
      </c>
      <c r="F53" s="119">
        <f>Beiblatt_Personal!K58</f>
        <v>0</v>
      </c>
      <c r="G53" s="122" t="s">
        <v>12</v>
      </c>
      <c r="H53" s="70"/>
      <c r="I53" s="430"/>
      <c r="J53" s="430"/>
      <c r="K53" s="430"/>
      <c r="L53" s="430"/>
      <c r="M53" s="430"/>
      <c r="N53" s="430"/>
    </row>
    <row r="54" spans="1:14" s="72" customFormat="1" ht="14.25" customHeight="1" outlineLevel="1">
      <c r="A54" s="85"/>
      <c r="B54" s="96"/>
      <c r="C54" s="91" t="s">
        <v>134</v>
      </c>
      <c r="D54" s="92"/>
      <c r="E54" s="270"/>
      <c r="F54" s="270"/>
      <c r="G54" s="271"/>
      <c r="H54" s="70"/>
      <c r="I54" s="430"/>
      <c r="J54" s="430"/>
      <c r="K54" s="430"/>
      <c r="L54" s="430"/>
      <c r="M54" s="430"/>
      <c r="N54" s="430"/>
    </row>
    <row r="55" spans="1:14" s="72" customFormat="1" ht="16.5" customHeight="1">
      <c r="A55" s="85"/>
      <c r="B55" s="86" t="s">
        <v>17</v>
      </c>
      <c r="C55" s="87"/>
      <c r="D55" s="70"/>
      <c r="E55" s="88">
        <f>SUM(E56:E62)</f>
        <v>0</v>
      </c>
      <c r="F55" s="88">
        <f>SUM(F56:F62)</f>
        <v>0</v>
      </c>
      <c r="G55" s="115"/>
      <c r="H55" s="70"/>
      <c r="I55" s="430"/>
      <c r="J55" s="430"/>
      <c r="K55" s="430"/>
      <c r="L55" s="430"/>
      <c r="M55" s="430"/>
      <c r="N55" s="430"/>
    </row>
    <row r="56" spans="1:14" s="72" customFormat="1" ht="12.75">
      <c r="A56" s="85"/>
      <c r="B56" s="284"/>
      <c r="C56" s="91" t="s">
        <v>18</v>
      </c>
      <c r="D56" s="92"/>
      <c r="E56" s="270"/>
      <c r="F56" s="374"/>
      <c r="G56" s="219"/>
      <c r="H56" s="70"/>
      <c r="I56" s="430"/>
      <c r="J56" s="430"/>
      <c r="K56" s="430"/>
      <c r="L56" s="430"/>
      <c r="M56" s="430"/>
      <c r="N56" s="430"/>
    </row>
    <row r="57" spans="1:14" s="72" customFormat="1" ht="12.75" outlineLevel="1">
      <c r="A57" s="85"/>
      <c r="B57" s="96"/>
      <c r="C57" s="91" t="s">
        <v>19</v>
      </c>
      <c r="D57" s="92"/>
      <c r="E57" s="270"/>
      <c r="F57" s="374"/>
      <c r="G57" s="219"/>
      <c r="H57" s="70"/>
      <c r="I57" s="430"/>
      <c r="J57" s="430"/>
      <c r="K57" s="430"/>
      <c r="L57" s="430"/>
      <c r="M57" s="430"/>
      <c r="N57" s="430"/>
    </row>
    <row r="58" spans="1:14" s="72" customFormat="1" ht="12.75" outlineLevel="1">
      <c r="A58" s="85"/>
      <c r="B58" s="96"/>
      <c r="C58" s="91" t="s">
        <v>20</v>
      </c>
      <c r="D58" s="92"/>
      <c r="E58" s="270"/>
      <c r="F58" s="374"/>
      <c r="G58" s="219"/>
      <c r="H58" s="70"/>
      <c r="I58" s="430"/>
      <c r="J58" s="430"/>
      <c r="K58" s="430"/>
      <c r="L58" s="430"/>
      <c r="M58" s="430"/>
      <c r="N58" s="430"/>
    </row>
    <row r="59" spans="1:14" s="72" customFormat="1" ht="12.75" customHeight="1" outlineLevel="1">
      <c r="A59" s="85"/>
      <c r="B59" s="96"/>
      <c r="C59" s="91" t="s">
        <v>21</v>
      </c>
      <c r="D59" s="92"/>
      <c r="E59" s="270"/>
      <c r="F59" s="374"/>
      <c r="G59" s="219"/>
      <c r="H59" s="70"/>
      <c r="I59" s="430"/>
      <c r="J59" s="430"/>
      <c r="K59" s="430"/>
      <c r="L59" s="430"/>
      <c r="M59" s="430"/>
      <c r="N59" s="430"/>
    </row>
    <row r="60" spans="1:14" s="72" customFormat="1" ht="12.75" customHeight="1" outlineLevel="1">
      <c r="A60" s="85"/>
      <c r="B60" s="96"/>
      <c r="C60" s="428" t="s">
        <v>241</v>
      </c>
      <c r="D60" s="92"/>
      <c r="E60" s="270"/>
      <c r="F60" s="374"/>
      <c r="G60" s="219"/>
      <c r="H60" s="70"/>
      <c r="I60" s="430"/>
      <c r="J60" s="430"/>
      <c r="K60" s="430"/>
      <c r="L60" s="430"/>
      <c r="M60" s="430"/>
      <c r="N60" s="430"/>
    </row>
    <row r="61" spans="1:14" s="72" customFormat="1" ht="12.75" customHeight="1" outlineLevel="1">
      <c r="A61" s="85"/>
      <c r="B61" s="96"/>
      <c r="C61" s="298"/>
      <c r="D61" s="92"/>
      <c r="E61" s="270"/>
      <c r="F61" s="374"/>
      <c r="G61" s="219"/>
      <c r="H61" s="70"/>
      <c r="I61" s="430"/>
      <c r="J61" s="430"/>
      <c r="K61" s="430"/>
      <c r="L61" s="430"/>
      <c r="M61" s="430"/>
      <c r="N61" s="430"/>
    </row>
    <row r="62" spans="1:14" s="72" customFormat="1" ht="7.5" customHeight="1" outlineLevel="1">
      <c r="A62" s="85"/>
      <c r="B62" s="96"/>
      <c r="C62" s="91"/>
      <c r="D62" s="92"/>
      <c r="E62" s="97"/>
      <c r="F62" s="94"/>
      <c r="G62" s="123"/>
      <c r="H62" s="70"/>
      <c r="I62" s="430"/>
      <c r="J62" s="430"/>
      <c r="K62" s="430"/>
      <c r="L62" s="430"/>
      <c r="M62" s="430"/>
      <c r="N62" s="430"/>
    </row>
    <row r="63" spans="1:14" s="72" customFormat="1" ht="15.75" customHeight="1">
      <c r="A63" s="85"/>
      <c r="B63" s="86" t="s">
        <v>22</v>
      </c>
      <c r="C63" s="87"/>
      <c r="D63" s="70"/>
      <c r="E63" s="88">
        <f>SUM(E64:E68)</f>
        <v>0</v>
      </c>
      <c r="F63" s="88">
        <f>SUM(F64:F68)</f>
        <v>0</v>
      </c>
      <c r="G63" s="115"/>
      <c r="H63" s="70"/>
      <c r="I63" s="430"/>
      <c r="J63" s="430"/>
      <c r="K63" s="430"/>
      <c r="L63" s="430"/>
      <c r="M63" s="430"/>
      <c r="N63" s="430"/>
    </row>
    <row r="64" spans="1:14" s="72" customFormat="1" ht="12.75">
      <c r="A64" s="85"/>
      <c r="B64" s="96"/>
      <c r="C64" s="91" t="s">
        <v>23</v>
      </c>
      <c r="D64" s="92"/>
      <c r="E64" s="270"/>
      <c r="F64" s="218"/>
      <c r="G64" s="221"/>
      <c r="H64" s="70"/>
      <c r="I64" s="430"/>
      <c r="J64" s="430"/>
      <c r="K64" s="430"/>
      <c r="L64" s="430"/>
      <c r="M64" s="430"/>
      <c r="N64" s="430"/>
    </row>
    <row r="65" spans="1:14" s="72" customFormat="1" ht="12.75" customHeight="1" outlineLevel="1">
      <c r="A65" s="85"/>
      <c r="B65" s="96"/>
      <c r="C65" s="91" t="s">
        <v>24</v>
      </c>
      <c r="D65" s="92"/>
      <c r="E65" s="270"/>
      <c r="F65" s="218"/>
      <c r="G65" s="221"/>
      <c r="H65" s="70"/>
      <c r="I65" s="430"/>
      <c r="J65" s="430"/>
      <c r="K65" s="430"/>
      <c r="L65" s="430"/>
      <c r="M65" s="430"/>
      <c r="N65" s="430"/>
    </row>
    <row r="66" spans="1:14" s="72" customFormat="1" ht="12.75" outlineLevel="1">
      <c r="A66" s="85"/>
      <c r="B66" s="96"/>
      <c r="C66" s="91" t="s">
        <v>25</v>
      </c>
      <c r="D66" s="92"/>
      <c r="E66" s="270"/>
      <c r="F66" s="218"/>
      <c r="G66" s="221"/>
      <c r="H66" s="70"/>
      <c r="I66" s="430"/>
      <c r="J66" s="430"/>
      <c r="K66" s="430"/>
      <c r="L66" s="430"/>
      <c r="M66" s="430"/>
      <c r="N66" s="430"/>
    </row>
    <row r="67" spans="1:14" s="72" customFormat="1" ht="12.75" outlineLevel="1">
      <c r="A67" s="85"/>
      <c r="B67" s="96"/>
      <c r="C67" s="91" t="s">
        <v>166</v>
      </c>
      <c r="D67" s="92"/>
      <c r="E67" s="270"/>
      <c r="F67" s="218"/>
      <c r="G67" s="221"/>
      <c r="H67" s="70"/>
      <c r="I67" s="430"/>
      <c r="J67" s="430"/>
      <c r="K67" s="430"/>
      <c r="L67" s="430"/>
      <c r="M67" s="430"/>
      <c r="N67" s="430"/>
    </row>
    <row r="68" spans="1:14" s="72" customFormat="1" ht="12.75" customHeight="1" outlineLevel="1">
      <c r="A68" s="85"/>
      <c r="B68" s="96"/>
      <c r="C68" s="298"/>
      <c r="D68" s="92"/>
      <c r="E68" s="270"/>
      <c r="F68" s="218"/>
      <c r="G68" s="221"/>
      <c r="H68" s="70"/>
      <c r="I68" s="430"/>
      <c r="J68" s="430"/>
      <c r="K68" s="430"/>
      <c r="L68" s="430"/>
      <c r="M68" s="430"/>
      <c r="N68" s="430"/>
    </row>
    <row r="69" spans="1:14" s="72" customFormat="1" ht="9" customHeight="1" outlineLevel="1">
      <c r="A69" s="85"/>
      <c r="B69" s="96"/>
      <c r="C69" s="91"/>
      <c r="D69" s="92"/>
      <c r="E69" s="97"/>
      <c r="F69" s="94"/>
      <c r="G69" s="123"/>
      <c r="H69" s="70"/>
      <c r="I69" s="430"/>
      <c r="J69" s="430"/>
      <c r="K69" s="430"/>
      <c r="L69" s="430"/>
      <c r="M69" s="430"/>
      <c r="N69" s="430"/>
    </row>
    <row r="70" spans="1:14" s="72" customFormat="1" ht="16.5" customHeight="1" outlineLevel="1">
      <c r="A70" s="85"/>
      <c r="B70" s="86" t="s">
        <v>129</v>
      </c>
      <c r="C70" s="87"/>
      <c r="D70" s="70"/>
      <c r="E70" s="88">
        <f>SUM(E71:E78)</f>
        <v>0</v>
      </c>
      <c r="F70" s="88">
        <f>SUM(F71:F78)</f>
        <v>0</v>
      </c>
      <c r="G70" s="115"/>
      <c r="H70" s="70"/>
      <c r="I70" s="430"/>
      <c r="J70" s="430"/>
      <c r="K70" s="430"/>
      <c r="L70" s="430"/>
      <c r="M70" s="430"/>
      <c r="N70" s="430"/>
    </row>
    <row r="71" spans="1:14" s="72" customFormat="1" ht="12.75">
      <c r="A71" s="85"/>
      <c r="B71" s="284"/>
      <c r="C71" s="429" t="s">
        <v>242</v>
      </c>
      <c r="D71" s="92"/>
      <c r="E71" s="300"/>
      <c r="F71" s="218"/>
      <c r="G71" s="221"/>
      <c r="H71" s="70"/>
      <c r="I71" s="430"/>
      <c r="J71" s="430"/>
      <c r="K71" s="430"/>
      <c r="L71" s="430"/>
      <c r="M71" s="430"/>
      <c r="N71" s="430"/>
    </row>
    <row r="72" spans="1:14" s="72" customFormat="1" ht="12.75" outlineLevel="1">
      <c r="A72" s="85"/>
      <c r="B72" s="96"/>
      <c r="C72" s="429" t="s">
        <v>350</v>
      </c>
      <c r="D72" s="92"/>
      <c r="E72" s="272"/>
      <c r="F72" s="218"/>
      <c r="G72" s="221"/>
      <c r="H72" s="70"/>
      <c r="I72" s="430"/>
      <c r="J72" s="430"/>
      <c r="K72" s="430"/>
      <c r="L72" s="430"/>
      <c r="M72" s="430"/>
      <c r="N72" s="430"/>
    </row>
    <row r="73" spans="1:14" s="72" customFormat="1" ht="12.75" outlineLevel="1">
      <c r="A73" s="85"/>
      <c r="B73" s="96"/>
      <c r="C73" s="96" t="s">
        <v>27</v>
      </c>
      <c r="D73" s="92"/>
      <c r="E73" s="272"/>
      <c r="F73" s="218"/>
      <c r="G73" s="221"/>
      <c r="H73" s="70"/>
      <c r="I73" s="430"/>
      <c r="J73" s="430"/>
      <c r="K73" s="430"/>
      <c r="L73" s="430"/>
      <c r="M73" s="430"/>
      <c r="N73" s="430"/>
    </row>
    <row r="74" spans="1:14" s="72" customFormat="1" ht="12.75" outlineLevel="1">
      <c r="A74" s="85"/>
      <c r="B74" s="96"/>
      <c r="C74" s="96" t="s">
        <v>28</v>
      </c>
      <c r="D74" s="92"/>
      <c r="E74" s="272"/>
      <c r="F74" s="218"/>
      <c r="G74" s="221"/>
      <c r="H74" s="70"/>
      <c r="I74" s="430"/>
      <c r="J74" s="430"/>
      <c r="K74" s="430"/>
      <c r="L74" s="430"/>
      <c r="M74" s="430"/>
      <c r="N74" s="430"/>
    </row>
    <row r="75" spans="1:14" s="72" customFormat="1" ht="12.75" outlineLevel="1">
      <c r="A75" s="85"/>
      <c r="B75" s="96"/>
      <c r="C75" s="96" t="s">
        <v>167</v>
      </c>
      <c r="D75" s="92"/>
      <c r="E75" s="270"/>
      <c r="F75" s="218"/>
      <c r="G75" s="221"/>
      <c r="H75" s="70"/>
      <c r="I75" s="430"/>
      <c r="J75" s="430"/>
      <c r="K75" s="430"/>
      <c r="L75" s="430"/>
      <c r="M75" s="430"/>
      <c r="N75" s="430"/>
    </row>
    <row r="76" spans="1:14" s="72" customFormat="1" ht="12" customHeight="1" outlineLevel="1">
      <c r="A76" s="85"/>
      <c r="B76" s="96"/>
      <c r="C76" s="96" t="s">
        <v>135</v>
      </c>
      <c r="D76" s="92"/>
      <c r="E76" s="272"/>
      <c r="F76" s="218"/>
      <c r="G76" s="221"/>
      <c r="H76" s="70"/>
      <c r="I76" s="430"/>
      <c r="J76" s="430"/>
      <c r="K76" s="430"/>
      <c r="L76" s="430"/>
      <c r="M76" s="430"/>
      <c r="N76" s="430"/>
    </row>
    <row r="77" spans="1:14" s="72" customFormat="1" ht="12" customHeight="1" outlineLevel="1">
      <c r="A77" s="85"/>
      <c r="B77" s="96"/>
      <c r="C77" s="429" t="s">
        <v>243</v>
      </c>
      <c r="D77" s="92"/>
      <c r="E77" s="272"/>
      <c r="F77" s="218"/>
      <c r="G77" s="221"/>
      <c r="H77" s="70"/>
      <c r="I77" s="430"/>
      <c r="J77" s="430"/>
      <c r="K77" s="430"/>
      <c r="L77" s="430"/>
      <c r="M77" s="430"/>
      <c r="N77" s="430"/>
    </row>
    <row r="78" spans="1:14" s="72" customFormat="1" ht="12" customHeight="1" outlineLevel="1">
      <c r="A78" s="85"/>
      <c r="B78" s="96"/>
      <c r="C78" s="223"/>
      <c r="D78" s="92"/>
      <c r="E78" s="272"/>
      <c r="F78" s="218"/>
      <c r="G78" s="221"/>
      <c r="H78" s="70"/>
      <c r="I78" s="430"/>
      <c r="J78" s="430"/>
      <c r="K78" s="430"/>
      <c r="L78" s="430"/>
      <c r="M78" s="430"/>
      <c r="N78" s="430"/>
    </row>
    <row r="79" spans="1:14" s="72" customFormat="1" ht="6.75" customHeight="1" outlineLevel="1">
      <c r="A79" s="85"/>
      <c r="B79" s="96"/>
      <c r="C79" s="96"/>
      <c r="D79" s="92"/>
      <c r="E79" s="120"/>
      <c r="F79" s="127"/>
      <c r="G79" s="122"/>
      <c r="H79" s="70"/>
      <c r="I79" s="430"/>
      <c r="J79" s="430"/>
      <c r="K79" s="430"/>
      <c r="L79" s="430"/>
      <c r="M79" s="430"/>
      <c r="N79" s="430"/>
    </row>
    <row r="80" spans="1:14" s="72" customFormat="1" ht="17.25" customHeight="1">
      <c r="A80" s="128"/>
      <c r="B80" s="86"/>
      <c r="C80" s="86" t="s">
        <v>29</v>
      </c>
      <c r="D80" s="129"/>
      <c r="E80" s="276"/>
      <c r="F80" s="274">
        <v>0</v>
      </c>
      <c r="G80" s="275"/>
      <c r="H80" s="129"/>
      <c r="I80" s="430"/>
      <c r="J80" s="430"/>
      <c r="K80" s="430"/>
      <c r="L80" s="430"/>
      <c r="M80" s="430"/>
      <c r="N80" s="430"/>
    </row>
    <row r="81" spans="1:14" s="131" customFormat="1" ht="12.75">
      <c r="A81" s="85"/>
      <c r="B81" s="96"/>
      <c r="C81" s="91"/>
      <c r="D81" s="92"/>
      <c r="E81" s="97"/>
      <c r="F81" s="125"/>
      <c r="G81" s="126"/>
      <c r="H81" s="70"/>
      <c r="I81" s="431"/>
      <c r="J81" s="431"/>
      <c r="K81" s="431"/>
      <c r="L81" s="431"/>
      <c r="M81" s="431"/>
      <c r="N81" s="431"/>
    </row>
    <row r="82" spans="1:14" s="72" customFormat="1" ht="12.75">
      <c r="A82" s="128"/>
      <c r="B82" s="86"/>
      <c r="C82" s="86" t="s">
        <v>136</v>
      </c>
      <c r="D82" s="129"/>
      <c r="E82" s="88">
        <f>SUM(E83:E97)</f>
        <v>0</v>
      </c>
      <c r="F82" s="88">
        <f>SUM(F83:F97)</f>
        <v>0</v>
      </c>
      <c r="G82" s="115"/>
      <c r="H82" s="132"/>
      <c r="I82" s="430"/>
      <c r="J82" s="430"/>
      <c r="K82" s="430"/>
      <c r="L82" s="430"/>
      <c r="M82" s="430"/>
      <c r="N82" s="430"/>
    </row>
    <row r="83" spans="1:14" s="131" customFormat="1" ht="12.75">
      <c r="A83" s="85"/>
      <c r="B83" s="96"/>
      <c r="C83" s="91" t="s">
        <v>168</v>
      </c>
      <c r="D83" s="92"/>
      <c r="E83" s="272"/>
      <c r="F83" s="218"/>
      <c r="G83" s="221"/>
      <c r="H83" s="70"/>
      <c r="I83" s="431"/>
      <c r="J83" s="431"/>
      <c r="K83" s="431"/>
      <c r="L83" s="431"/>
      <c r="M83" s="431"/>
      <c r="N83" s="431"/>
    </row>
    <row r="84" spans="1:14" s="72" customFormat="1" ht="12.75" outlineLevel="1">
      <c r="A84" s="85"/>
      <c r="B84" s="96"/>
      <c r="C84" s="91" t="s">
        <v>31</v>
      </c>
      <c r="D84" s="92"/>
      <c r="E84" s="272"/>
      <c r="F84" s="218"/>
      <c r="G84" s="221"/>
      <c r="H84" s="70"/>
      <c r="I84" s="430"/>
      <c r="J84" s="430"/>
      <c r="K84" s="430"/>
      <c r="L84" s="430"/>
      <c r="M84" s="430"/>
      <c r="N84" s="430"/>
    </row>
    <row r="85" spans="1:14" s="72" customFormat="1" ht="12.75" customHeight="1" outlineLevel="1">
      <c r="A85" s="85"/>
      <c r="B85" s="96"/>
      <c r="C85" s="429" t="s">
        <v>320</v>
      </c>
      <c r="D85" s="92"/>
      <c r="E85" s="270"/>
      <c r="F85" s="273"/>
      <c r="G85" s="219"/>
      <c r="H85" s="70"/>
      <c r="I85" s="430"/>
      <c r="J85" s="430"/>
      <c r="K85" s="430"/>
      <c r="L85" s="430"/>
      <c r="M85" s="430"/>
      <c r="N85" s="430"/>
    </row>
    <row r="86" spans="1:14" s="72" customFormat="1" ht="12.75" outlineLevel="1">
      <c r="A86" s="85"/>
      <c r="B86" s="96"/>
      <c r="C86" s="91" t="s">
        <v>32</v>
      </c>
      <c r="D86" s="92"/>
      <c r="E86" s="270"/>
      <c r="F86" s="218"/>
      <c r="G86" s="221"/>
      <c r="H86" s="70"/>
      <c r="I86" s="430"/>
      <c r="J86" s="430"/>
      <c r="K86" s="430"/>
      <c r="L86" s="430"/>
      <c r="M86" s="430"/>
      <c r="N86" s="430"/>
    </row>
    <row r="87" spans="1:14" s="72" customFormat="1" ht="12.75" outlineLevel="1">
      <c r="A87" s="85"/>
      <c r="B87" s="96"/>
      <c r="C87" s="133" t="s">
        <v>169</v>
      </c>
      <c r="D87" s="92"/>
      <c r="E87" s="272"/>
      <c r="F87" s="218"/>
      <c r="G87" s="221"/>
      <c r="H87" s="70"/>
      <c r="I87" s="430"/>
      <c r="J87" s="430"/>
      <c r="K87" s="430"/>
      <c r="L87" s="430"/>
      <c r="M87" s="430"/>
      <c r="N87" s="430"/>
    </row>
    <row r="88" spans="1:14" s="72" customFormat="1" ht="12.75" outlineLevel="1">
      <c r="A88" s="85"/>
      <c r="B88" s="96"/>
      <c r="C88" s="428" t="s">
        <v>237</v>
      </c>
      <c r="D88" s="92"/>
      <c r="E88" s="270"/>
      <c r="F88" s="218"/>
      <c r="G88" s="221"/>
      <c r="H88" s="70"/>
      <c r="I88" s="430"/>
      <c r="J88" s="430"/>
      <c r="K88" s="430"/>
      <c r="L88" s="430"/>
      <c r="M88" s="430"/>
      <c r="N88" s="430"/>
    </row>
    <row r="89" spans="1:14" s="72" customFormat="1" ht="12.75" outlineLevel="1">
      <c r="A89" s="85"/>
      <c r="B89" s="96"/>
      <c r="C89" s="91" t="s">
        <v>33</v>
      </c>
      <c r="D89" s="92"/>
      <c r="E89" s="270"/>
      <c r="F89" s="218"/>
      <c r="G89" s="221"/>
      <c r="H89" s="70"/>
      <c r="I89" s="430"/>
      <c r="J89" s="430"/>
      <c r="K89" s="430"/>
      <c r="L89" s="430"/>
      <c r="M89" s="430"/>
      <c r="N89" s="430"/>
    </row>
    <row r="90" spans="1:14" s="72" customFormat="1" ht="12.75" outlineLevel="1">
      <c r="A90" s="85"/>
      <c r="B90" s="96"/>
      <c r="C90" s="96" t="s">
        <v>34</v>
      </c>
      <c r="D90" s="92"/>
      <c r="E90" s="272"/>
      <c r="F90" s="218"/>
      <c r="G90" s="221"/>
      <c r="H90" s="70"/>
      <c r="I90" s="430"/>
      <c r="J90" s="430"/>
      <c r="K90" s="430"/>
      <c r="L90" s="430"/>
      <c r="M90" s="430"/>
      <c r="N90" s="430"/>
    </row>
    <row r="91" spans="1:14" s="72" customFormat="1" ht="12.75" outlineLevel="1">
      <c r="A91" s="85"/>
      <c r="B91" s="96"/>
      <c r="C91" s="546" t="s">
        <v>305</v>
      </c>
      <c r="D91" s="92"/>
      <c r="E91" s="272"/>
      <c r="F91" s="218"/>
      <c r="G91" s="221"/>
      <c r="H91" s="70"/>
      <c r="I91" s="430"/>
      <c r="J91" s="430"/>
      <c r="K91" s="430"/>
      <c r="L91" s="430"/>
      <c r="M91" s="430"/>
      <c r="N91" s="430"/>
    </row>
    <row r="92" spans="1:14" s="72" customFormat="1" ht="12.75" outlineLevel="1">
      <c r="A92" s="85"/>
      <c r="B92" s="96"/>
      <c r="C92" s="133" t="s">
        <v>130</v>
      </c>
      <c r="D92" s="92"/>
      <c r="E92" s="272"/>
      <c r="F92" s="218"/>
      <c r="G92" s="221"/>
      <c r="H92" s="70"/>
      <c r="I92" s="430"/>
      <c r="J92" s="430"/>
      <c r="K92" s="430"/>
      <c r="L92" s="430"/>
      <c r="M92" s="430"/>
      <c r="N92" s="430"/>
    </row>
    <row r="93" spans="1:14" s="72" customFormat="1" ht="12.75" outlineLevel="1">
      <c r="A93" s="85"/>
      <c r="B93" s="96"/>
      <c r="C93" s="133" t="s">
        <v>35</v>
      </c>
      <c r="D93" s="92"/>
      <c r="E93" s="272"/>
      <c r="F93" s="218"/>
      <c r="G93" s="221"/>
      <c r="H93" s="70"/>
      <c r="I93" s="430"/>
      <c r="J93" s="430"/>
      <c r="K93" s="430"/>
      <c r="L93" s="430"/>
      <c r="M93" s="430"/>
      <c r="N93" s="430"/>
    </row>
    <row r="94" spans="1:14" s="72" customFormat="1" ht="25.5" outlineLevel="1">
      <c r="A94" s="85"/>
      <c r="B94" s="96"/>
      <c r="C94" s="133" t="s">
        <v>36</v>
      </c>
      <c r="D94" s="92"/>
      <c r="E94" s="272"/>
      <c r="F94" s="218"/>
      <c r="G94" s="221"/>
      <c r="H94" s="70"/>
      <c r="I94" s="430"/>
      <c r="J94" s="430"/>
      <c r="K94" s="430"/>
      <c r="L94" s="430"/>
      <c r="M94" s="430"/>
      <c r="N94" s="430"/>
    </row>
    <row r="95" spans="1:14" s="72" customFormat="1" ht="12.75" outlineLevel="1">
      <c r="A95" s="85"/>
      <c r="B95" s="96"/>
      <c r="C95" s="134" t="s">
        <v>131</v>
      </c>
      <c r="D95" s="92"/>
      <c r="E95" s="272"/>
      <c r="F95" s="218"/>
      <c r="G95" s="221"/>
      <c r="H95" s="70"/>
      <c r="I95" s="430"/>
      <c r="J95" s="430"/>
      <c r="K95" s="430"/>
      <c r="L95" s="430"/>
      <c r="M95" s="430"/>
      <c r="N95" s="430"/>
    </row>
    <row r="96" spans="1:14" s="72" customFormat="1" ht="12.75" outlineLevel="1">
      <c r="A96" s="85"/>
      <c r="B96" s="96"/>
      <c r="C96" s="134" t="s">
        <v>132</v>
      </c>
      <c r="D96" s="92"/>
      <c r="E96" s="272"/>
      <c r="F96" s="218"/>
      <c r="G96" s="221"/>
      <c r="H96" s="70"/>
      <c r="I96" s="430"/>
      <c r="J96" s="430"/>
      <c r="K96" s="430"/>
      <c r="L96" s="430"/>
      <c r="M96" s="430"/>
      <c r="N96" s="430"/>
    </row>
    <row r="97" spans="1:14" s="72" customFormat="1" ht="12.75" outlineLevel="1">
      <c r="A97" s="85"/>
      <c r="B97" s="96"/>
      <c r="C97" s="299"/>
      <c r="D97" s="92"/>
      <c r="E97" s="272"/>
      <c r="F97" s="218"/>
      <c r="G97" s="221"/>
      <c r="H97" s="70"/>
      <c r="I97" s="430"/>
      <c r="J97" s="430"/>
      <c r="K97" s="430"/>
      <c r="L97" s="430"/>
      <c r="M97" s="430"/>
      <c r="N97" s="430"/>
    </row>
    <row r="98" spans="1:14" s="72" customFormat="1" ht="7.5" customHeight="1" outlineLevel="1">
      <c r="A98" s="85"/>
      <c r="B98" s="96"/>
      <c r="C98" s="96"/>
      <c r="D98" s="92"/>
      <c r="E98" s="120"/>
      <c r="F98" s="127"/>
      <c r="G98" s="122"/>
      <c r="H98" s="70"/>
      <c r="I98" s="430"/>
      <c r="J98" s="430"/>
      <c r="K98" s="430"/>
      <c r="L98" s="430"/>
      <c r="M98" s="430"/>
      <c r="N98" s="430"/>
    </row>
    <row r="99" spans="1:14" s="72" customFormat="1" ht="16.5" customHeight="1">
      <c r="A99" s="128"/>
      <c r="B99" s="86"/>
      <c r="C99" s="86" t="s">
        <v>37</v>
      </c>
      <c r="D99" s="129"/>
      <c r="E99" s="276"/>
      <c r="F99" s="274">
        <v>0</v>
      </c>
      <c r="G99" s="378"/>
      <c r="H99" s="129"/>
      <c r="I99" s="430"/>
      <c r="J99" s="430"/>
      <c r="K99" s="430"/>
      <c r="L99" s="430"/>
      <c r="M99" s="430"/>
      <c r="N99" s="430"/>
    </row>
    <row r="100" spans="1:14" s="131" customFormat="1" ht="12.75">
      <c r="A100" s="85"/>
      <c r="B100" s="91"/>
      <c r="C100" s="124"/>
      <c r="D100" s="92"/>
      <c r="E100" s="97"/>
      <c r="F100" s="94"/>
      <c r="G100" s="123"/>
      <c r="H100" s="70"/>
      <c r="I100" s="431"/>
      <c r="J100" s="431"/>
      <c r="K100" s="431"/>
      <c r="L100" s="431"/>
      <c r="M100" s="431"/>
      <c r="N100" s="431"/>
    </row>
    <row r="101" spans="1:14" s="72" customFormat="1" ht="12.75" customHeight="1">
      <c r="A101" s="128"/>
      <c r="B101" s="86"/>
      <c r="C101" s="86" t="s">
        <v>38</v>
      </c>
      <c r="D101" s="129"/>
      <c r="E101" s="276"/>
      <c r="F101" s="373">
        <f>Beiblatt_Gemeinkosten!E71</f>
        <v>0</v>
      </c>
      <c r="G101" s="130" t="s">
        <v>39</v>
      </c>
      <c r="H101" s="129"/>
      <c r="I101" s="430"/>
      <c r="J101" s="430"/>
      <c r="K101" s="430"/>
      <c r="L101" s="430"/>
      <c r="M101" s="430"/>
      <c r="N101" s="430"/>
    </row>
    <row r="102" spans="1:14" s="131" customFormat="1" ht="12.75">
      <c r="A102" s="73"/>
      <c r="B102" s="73"/>
      <c r="C102" s="73"/>
      <c r="D102" s="61"/>
      <c r="E102" s="78"/>
      <c r="F102" s="79"/>
      <c r="G102" s="80"/>
      <c r="H102" s="61"/>
      <c r="I102" s="431"/>
      <c r="J102" s="431"/>
      <c r="K102" s="431"/>
      <c r="L102" s="431"/>
      <c r="M102" s="431"/>
      <c r="N102" s="431"/>
    </row>
    <row r="103" spans="1:14" ht="12.75">
      <c r="A103" s="128"/>
      <c r="B103" s="86"/>
      <c r="C103" s="86" t="s">
        <v>154</v>
      </c>
      <c r="D103" s="129"/>
      <c r="E103" s="569">
        <f>-E10+E36</f>
        <v>0</v>
      </c>
      <c r="F103" s="570"/>
      <c r="G103" s="135" t="s">
        <v>190</v>
      </c>
      <c r="H103" s="136"/>
      <c r="I103" s="424"/>
      <c r="J103" s="424"/>
      <c r="K103" s="424"/>
      <c r="L103" s="424"/>
      <c r="M103" s="424"/>
      <c r="N103" s="424"/>
    </row>
    <row r="104" spans="1:14" s="131" customFormat="1" ht="11.25" customHeight="1">
      <c r="A104" s="73"/>
      <c r="B104" s="73"/>
      <c r="C104" s="73"/>
      <c r="D104" s="61"/>
      <c r="E104" s="78"/>
      <c r="F104" s="79"/>
      <c r="G104" s="80"/>
      <c r="H104" s="61"/>
      <c r="I104" s="431"/>
      <c r="J104" s="431"/>
      <c r="K104" s="431"/>
      <c r="L104" s="431"/>
      <c r="M104" s="431"/>
      <c r="N104" s="431"/>
    </row>
    <row r="105" spans="1:14" ht="12.75">
      <c r="A105" s="128"/>
      <c r="B105" s="86"/>
      <c r="C105" s="86" t="s">
        <v>153</v>
      </c>
      <c r="D105" s="129"/>
      <c r="E105" s="569">
        <f>IF(ISERROR(E103/E7),0,E103/E7)</f>
        <v>0</v>
      </c>
      <c r="F105" s="570"/>
      <c r="G105" s="137"/>
      <c r="H105" s="136"/>
      <c r="I105" s="424"/>
      <c r="J105" s="424"/>
      <c r="K105" s="424"/>
      <c r="L105" s="424"/>
      <c r="M105" s="424"/>
      <c r="N105" s="424"/>
    </row>
    <row r="106" spans="2:14" ht="12.75">
      <c r="B106" s="73"/>
      <c r="C106" s="73"/>
      <c r="E106" s="78"/>
      <c r="F106" s="79"/>
      <c r="G106" s="80"/>
      <c r="I106" s="424"/>
      <c r="J106" s="424"/>
      <c r="K106" s="424"/>
      <c r="L106" s="424"/>
      <c r="M106" s="424"/>
      <c r="N106" s="424"/>
    </row>
  </sheetData>
  <sheetProtection password="CD8B" sheet="1"/>
  <mergeCells count="5">
    <mergeCell ref="G33:G34"/>
    <mergeCell ref="E103:F103"/>
    <mergeCell ref="E105:F105"/>
    <mergeCell ref="E36:F36"/>
    <mergeCell ref="E33:F33"/>
  </mergeCells>
  <printOptions/>
  <pageMargins left="0.5118110236220472" right="0" top="0.35433070866141736" bottom="0.4330708661417323" header="0.2362204724409449" footer="0.1968503937007874"/>
  <pageSetup fitToHeight="1" fitToWidth="1" horizontalDpi="300" verticalDpi="300" orientation="portrait" paperSize="9" scale="56" r:id="rId1"/>
  <headerFooter alignWithMargins="0">
    <oddFooter>&amp;LVersion 1.2 
01.07.2017&amp;C&amp;8 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2"/>
  <sheetViews>
    <sheetView showZero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41.57421875" style="60" customWidth="1"/>
    <col min="2" max="2" width="11.57421875" style="60" bestFit="1" customWidth="1"/>
    <col min="3" max="3" width="10.421875" style="262" bestFit="1" customWidth="1"/>
    <col min="4" max="4" width="3.57421875" style="105" customWidth="1"/>
    <col min="5" max="5" width="16.28125" style="264" customWidth="1"/>
    <col min="6" max="6" width="13.57421875" style="265" customWidth="1"/>
    <col min="7" max="7" width="14.7109375" style="264" customWidth="1"/>
    <col min="8" max="8" width="17.00390625" style="264" customWidth="1"/>
    <col min="9" max="9" width="3.57421875" style="105" customWidth="1"/>
    <col min="10" max="11" width="14.421875" style="60" customWidth="1"/>
    <col min="12" max="12" width="16.8515625" style="60" customWidth="1"/>
    <col min="13" max="16384" width="11.421875" style="60" customWidth="1"/>
  </cols>
  <sheetData>
    <row r="1" spans="1:12" ht="18.75" customHeight="1">
      <c r="A1" s="556" t="s">
        <v>358</v>
      </c>
      <c r="B1" s="138"/>
      <c r="C1" s="229"/>
      <c r="D1" s="177"/>
      <c r="E1" s="230"/>
      <c r="F1" s="231"/>
      <c r="G1" s="232"/>
      <c r="H1" s="233"/>
      <c r="I1" s="177"/>
      <c r="J1" s="139"/>
      <c r="K1" s="139"/>
      <c r="L1" s="73"/>
    </row>
    <row r="2" spans="1:12" ht="9.75" customHeight="1">
      <c r="A2" s="140"/>
      <c r="B2" s="73"/>
      <c r="C2" s="234"/>
      <c r="E2" s="235"/>
      <c r="F2" s="236"/>
      <c r="G2" s="235"/>
      <c r="H2" s="235"/>
      <c r="J2" s="73"/>
      <c r="K2" s="73"/>
      <c r="L2" s="73"/>
    </row>
    <row r="3" spans="1:12" ht="18" customHeight="1">
      <c r="A3" s="141" t="s">
        <v>111</v>
      </c>
      <c r="B3" s="73"/>
      <c r="C3" s="581">
        <f>Deckblatt!B3</f>
        <v>0</v>
      </c>
      <c r="D3" s="581"/>
      <c r="E3" s="581"/>
      <c r="F3" s="581"/>
      <c r="G3" s="581"/>
      <c r="H3" s="235"/>
      <c r="I3" s="73"/>
      <c r="J3" s="73"/>
      <c r="K3" s="73"/>
      <c r="L3" s="73"/>
    </row>
    <row r="4" spans="1:12" ht="15" customHeight="1">
      <c r="A4" s="141" t="s">
        <v>100</v>
      </c>
      <c r="B4" s="73"/>
      <c r="C4" s="581">
        <f>Deckblatt!B4</f>
        <v>0</v>
      </c>
      <c r="D4" s="581"/>
      <c r="E4" s="581"/>
      <c r="F4" s="581"/>
      <c r="G4" s="581"/>
      <c r="H4" s="235"/>
      <c r="I4" s="73"/>
      <c r="J4" s="73"/>
      <c r="K4" s="73"/>
      <c r="L4" s="73"/>
    </row>
    <row r="5" spans="1:12" ht="15.75" customHeight="1">
      <c r="A5" s="141" t="s">
        <v>40</v>
      </c>
      <c r="B5" s="73"/>
      <c r="C5" s="581">
        <f>Deckblatt!B1</f>
        <v>0</v>
      </c>
      <c r="D5" s="581"/>
      <c r="E5" s="581"/>
      <c r="F5" s="581"/>
      <c r="G5" s="581"/>
      <c r="H5" s="235"/>
      <c r="I5" s="73"/>
      <c r="J5" s="73"/>
      <c r="K5" s="73"/>
      <c r="L5" s="73"/>
    </row>
    <row r="6" spans="1:12" ht="11.25" customHeight="1">
      <c r="A6" s="143"/>
      <c r="B6" s="73"/>
      <c r="C6" s="234"/>
      <c r="E6" s="235"/>
      <c r="F6" s="236"/>
      <c r="G6" s="237"/>
      <c r="H6" s="238"/>
      <c r="J6" s="144"/>
      <c r="K6" s="144"/>
      <c r="L6" s="73"/>
    </row>
    <row r="7" spans="1:12" ht="27" customHeight="1">
      <c r="A7" s="145" t="s">
        <v>41</v>
      </c>
      <c r="B7" s="574" t="s">
        <v>42</v>
      </c>
      <c r="C7" s="575"/>
      <c r="D7" s="239"/>
      <c r="E7" s="574" t="s">
        <v>43</v>
      </c>
      <c r="F7" s="576"/>
      <c r="G7" s="577"/>
      <c r="H7" s="578"/>
      <c r="I7" s="239"/>
      <c r="J7" s="579" t="s">
        <v>44</v>
      </c>
      <c r="K7" s="580"/>
      <c r="L7" s="240" t="s">
        <v>77</v>
      </c>
    </row>
    <row r="8" spans="1:12" s="77" customFormat="1" ht="38.25">
      <c r="A8" s="147"/>
      <c r="B8" s="148" t="s">
        <v>45</v>
      </c>
      <c r="C8" s="241" t="s">
        <v>155</v>
      </c>
      <c r="D8" s="150"/>
      <c r="E8" s="214" t="s">
        <v>46</v>
      </c>
      <c r="F8" s="241" t="s">
        <v>47</v>
      </c>
      <c r="G8" s="242" t="s">
        <v>48</v>
      </c>
      <c r="H8" s="242" t="s">
        <v>137</v>
      </c>
      <c r="I8" s="150"/>
      <c r="J8" s="148" t="s">
        <v>49</v>
      </c>
      <c r="K8" s="148" t="s">
        <v>9</v>
      </c>
      <c r="L8" s="243" t="s">
        <v>89</v>
      </c>
    </row>
    <row r="9" spans="1:12" s="77" customFormat="1" ht="12.75">
      <c r="A9" s="149"/>
      <c r="B9" s="150"/>
      <c r="C9" s="244"/>
      <c r="D9" s="150"/>
      <c r="E9" s="245"/>
      <c r="F9" s="189"/>
      <c r="G9" s="245"/>
      <c r="H9" s="245"/>
      <c r="I9" s="150"/>
      <c r="J9" s="150"/>
      <c r="K9" s="150"/>
      <c r="L9" s="344"/>
    </row>
    <row r="10" spans="1:18" s="77" customFormat="1" ht="12.75">
      <c r="A10" s="156" t="s">
        <v>51</v>
      </c>
      <c r="B10" s="432">
        <f>B12+B16+B26+B34+B39</f>
        <v>0</v>
      </c>
      <c r="C10" s="432">
        <f>C12+C16+C26+C34+C39</f>
        <v>0</v>
      </c>
      <c r="D10" s="247"/>
      <c r="E10" s="248">
        <f>E12+E16+E26+E34+E39</f>
        <v>0</v>
      </c>
      <c r="F10" s="246">
        <f>F12+F16+F26+F34+F39</f>
        <v>0</v>
      </c>
      <c r="G10" s="248">
        <f>G12+G16+G26+G34+G39</f>
        <v>0</v>
      </c>
      <c r="H10" s="248">
        <f>H12+H16+H26+H34+H39</f>
        <v>0</v>
      </c>
      <c r="I10" s="247"/>
      <c r="J10" s="151">
        <f>J12+J16+J26+J34+J39</f>
        <v>0</v>
      </c>
      <c r="K10" s="151">
        <f>K12+K16+K26+K34+K39</f>
        <v>0</v>
      </c>
      <c r="L10" s="345"/>
      <c r="N10" s="424"/>
      <c r="O10" s="424"/>
      <c r="P10" s="424"/>
      <c r="Q10" s="424"/>
      <c r="R10" s="424"/>
    </row>
    <row r="11" spans="1:18" s="77" customFormat="1" ht="7.5" customHeight="1">
      <c r="A11" s="172"/>
      <c r="B11" s="433"/>
      <c r="C11" s="433"/>
      <c r="D11" s="150"/>
      <c r="E11" s="249"/>
      <c r="F11" s="196"/>
      <c r="G11" s="249"/>
      <c r="H11" s="249"/>
      <c r="I11" s="150"/>
      <c r="J11" s="329"/>
      <c r="K11" s="329"/>
      <c r="L11" s="342"/>
      <c r="N11" s="424"/>
      <c r="O11" s="424"/>
      <c r="P11" s="424"/>
      <c r="Q11" s="424"/>
      <c r="R11" s="424"/>
    </row>
    <row r="12" spans="1:18" s="77" customFormat="1" ht="12.75">
      <c r="A12" s="154" t="s">
        <v>66</v>
      </c>
      <c r="B12" s="434">
        <f>SUM(B13:B14)</f>
        <v>0</v>
      </c>
      <c r="C12" s="434">
        <f>SUM(C13:C14)</f>
        <v>0</v>
      </c>
      <c r="D12" s="328"/>
      <c r="E12" s="399">
        <f>SUM(E13:E14)</f>
        <v>0</v>
      </c>
      <c r="F12" s="400">
        <f>SUM(F13:F14)</f>
        <v>0</v>
      </c>
      <c r="G12" s="399">
        <f>SUM(G13:G14)</f>
        <v>0</v>
      </c>
      <c r="H12" s="399">
        <f>SUM(H13:H14)</f>
        <v>0</v>
      </c>
      <c r="I12" s="328"/>
      <c r="J12" s="398">
        <f>SUM(J13:J14)</f>
        <v>0</v>
      </c>
      <c r="K12" s="331"/>
      <c r="L12" s="337"/>
      <c r="N12" s="424"/>
      <c r="O12" s="424"/>
      <c r="P12" s="424"/>
      <c r="Q12" s="424"/>
      <c r="R12" s="424"/>
    </row>
    <row r="13" spans="1:18" s="77" customFormat="1" ht="12.75">
      <c r="A13" s="155" t="s">
        <v>52</v>
      </c>
      <c r="B13" s="435"/>
      <c r="C13" s="435"/>
      <c r="D13" s="250"/>
      <c r="E13" s="161"/>
      <c r="F13" s="199"/>
      <c r="G13" s="161"/>
      <c r="H13" s="403">
        <f>E13+G13</f>
        <v>0</v>
      </c>
      <c r="I13" s="250"/>
      <c r="J13" s="403">
        <f>+H13</f>
        <v>0</v>
      </c>
      <c r="K13" s="331"/>
      <c r="L13" s="337"/>
      <c r="N13" s="424"/>
      <c r="O13" s="424"/>
      <c r="P13" s="424"/>
      <c r="Q13" s="424"/>
      <c r="R13" s="424"/>
    </row>
    <row r="14" spans="1:18" s="77" customFormat="1" ht="12.75">
      <c r="A14" s="155" t="s">
        <v>119</v>
      </c>
      <c r="B14" s="435"/>
      <c r="C14" s="435"/>
      <c r="D14" s="250"/>
      <c r="E14" s="161"/>
      <c r="F14" s="199"/>
      <c r="G14" s="161"/>
      <c r="H14" s="403">
        <f>E14+G14</f>
        <v>0</v>
      </c>
      <c r="I14" s="250"/>
      <c r="J14" s="403">
        <f>+H14</f>
        <v>0</v>
      </c>
      <c r="K14" s="331"/>
      <c r="L14" s="337"/>
      <c r="N14" s="424"/>
      <c r="O14" s="424"/>
      <c r="P14" s="424"/>
      <c r="Q14" s="424"/>
      <c r="R14" s="424"/>
    </row>
    <row r="15" spans="1:18" s="77" customFormat="1" ht="9" customHeight="1">
      <c r="A15" s="251"/>
      <c r="B15" s="436"/>
      <c r="C15" s="436"/>
      <c r="D15" s="150"/>
      <c r="E15" s="252"/>
      <c r="F15" s="195"/>
      <c r="G15" s="252"/>
      <c r="H15" s="252"/>
      <c r="I15" s="150"/>
      <c r="J15" s="332"/>
      <c r="K15" s="332"/>
      <c r="L15" s="338"/>
      <c r="N15" s="424"/>
      <c r="O15" s="424"/>
      <c r="P15" s="424"/>
      <c r="Q15" s="424"/>
      <c r="R15" s="424"/>
    </row>
    <row r="16" spans="1:18" s="77" customFormat="1" ht="12.75">
      <c r="A16" s="154" t="s">
        <v>138</v>
      </c>
      <c r="B16" s="434">
        <f>SUM(B17:B24)</f>
        <v>0</v>
      </c>
      <c r="C16" s="434">
        <f>SUM(C17:C24)</f>
        <v>0</v>
      </c>
      <c r="D16" s="328"/>
      <c r="E16" s="399">
        <f>SUM(E17:E24)</f>
        <v>0</v>
      </c>
      <c r="F16" s="400">
        <f>SUM(F17:F24)</f>
        <v>0</v>
      </c>
      <c r="G16" s="399">
        <f>SUM(G17:G24)</f>
        <v>0</v>
      </c>
      <c r="H16" s="399">
        <f>SUM(H17:H24)</f>
        <v>0</v>
      </c>
      <c r="I16" s="328"/>
      <c r="J16" s="398">
        <f>SUM(J17:J24)</f>
        <v>0</v>
      </c>
      <c r="K16" s="253"/>
      <c r="L16" s="379"/>
      <c r="N16" s="424"/>
      <c r="O16" s="424"/>
      <c r="P16" s="424"/>
      <c r="Q16" s="424"/>
      <c r="R16" s="424"/>
    </row>
    <row r="17" spans="1:18" s="186" customFormat="1" ht="12.75">
      <c r="A17" s="155" t="s">
        <v>120</v>
      </c>
      <c r="B17" s="435"/>
      <c r="C17" s="435"/>
      <c r="D17" s="250"/>
      <c r="E17" s="161"/>
      <c r="F17" s="199"/>
      <c r="G17" s="161"/>
      <c r="H17" s="403">
        <f aca="true" t="shared" si="0" ref="H17:H24">E17+G17</f>
        <v>0</v>
      </c>
      <c r="I17" s="250"/>
      <c r="J17" s="403">
        <f>+H17</f>
        <v>0</v>
      </c>
      <c r="K17" s="331"/>
      <c r="L17" s="337"/>
      <c r="N17" s="444"/>
      <c r="O17" s="444"/>
      <c r="P17" s="444"/>
      <c r="Q17" s="444"/>
      <c r="R17" s="444"/>
    </row>
    <row r="18" spans="1:18" s="186" customFormat="1" ht="12.75">
      <c r="A18" s="155" t="s">
        <v>121</v>
      </c>
      <c r="B18" s="435"/>
      <c r="C18" s="435"/>
      <c r="D18" s="250"/>
      <c r="E18" s="161"/>
      <c r="F18" s="199"/>
      <c r="G18" s="161"/>
      <c r="H18" s="403">
        <f t="shared" si="0"/>
        <v>0</v>
      </c>
      <c r="I18" s="250"/>
      <c r="J18" s="403">
        <f aca="true" t="shared" si="1" ref="J18:J24">+H18</f>
        <v>0</v>
      </c>
      <c r="K18" s="331"/>
      <c r="L18" s="337"/>
      <c r="N18" s="444"/>
      <c r="O18" s="444"/>
      <c r="P18" s="444"/>
      <c r="Q18" s="444"/>
      <c r="R18" s="444"/>
    </row>
    <row r="19" spans="1:18" s="186" customFormat="1" ht="12.75">
      <c r="A19" s="155" t="s">
        <v>55</v>
      </c>
      <c r="B19" s="435"/>
      <c r="C19" s="435"/>
      <c r="D19" s="250"/>
      <c r="E19" s="161"/>
      <c r="F19" s="199"/>
      <c r="G19" s="161"/>
      <c r="H19" s="403">
        <f t="shared" si="0"/>
        <v>0</v>
      </c>
      <c r="I19" s="250"/>
      <c r="J19" s="403">
        <f t="shared" si="1"/>
        <v>0</v>
      </c>
      <c r="K19" s="331"/>
      <c r="L19" s="337"/>
      <c r="N19" s="444"/>
      <c r="O19" s="444"/>
      <c r="P19" s="444"/>
      <c r="Q19" s="444"/>
      <c r="R19" s="444"/>
    </row>
    <row r="20" spans="1:18" s="186" customFormat="1" ht="12.75">
      <c r="A20" s="155" t="s">
        <v>139</v>
      </c>
      <c r="B20" s="435"/>
      <c r="C20" s="435"/>
      <c r="D20" s="250"/>
      <c r="E20" s="161"/>
      <c r="F20" s="199"/>
      <c r="G20" s="161"/>
      <c r="H20" s="403">
        <f t="shared" si="0"/>
        <v>0</v>
      </c>
      <c r="I20" s="250"/>
      <c r="J20" s="403">
        <f t="shared" si="1"/>
        <v>0</v>
      </c>
      <c r="K20" s="331"/>
      <c r="L20" s="337"/>
      <c r="N20" s="444"/>
      <c r="O20" s="444"/>
      <c r="P20" s="444"/>
      <c r="Q20" s="444"/>
      <c r="R20" s="444"/>
    </row>
    <row r="21" spans="1:18" s="186" customFormat="1" ht="12.75">
      <c r="A21" s="155" t="s">
        <v>53</v>
      </c>
      <c r="B21" s="435"/>
      <c r="C21" s="435"/>
      <c r="D21" s="250"/>
      <c r="E21" s="161"/>
      <c r="F21" s="199"/>
      <c r="G21" s="161"/>
      <c r="H21" s="403">
        <f t="shared" si="0"/>
        <v>0</v>
      </c>
      <c r="I21" s="250"/>
      <c r="J21" s="403">
        <f t="shared" si="1"/>
        <v>0</v>
      </c>
      <c r="K21" s="331"/>
      <c r="L21" s="337"/>
      <c r="N21" s="444"/>
      <c r="O21" s="444"/>
      <c r="P21" s="444"/>
      <c r="Q21" s="444"/>
      <c r="R21" s="444"/>
    </row>
    <row r="22" spans="1:18" s="186" customFormat="1" ht="12.75">
      <c r="A22" s="155" t="s">
        <v>54</v>
      </c>
      <c r="B22" s="435"/>
      <c r="C22" s="435"/>
      <c r="D22" s="250"/>
      <c r="E22" s="161"/>
      <c r="F22" s="199"/>
      <c r="G22" s="161"/>
      <c r="H22" s="403">
        <f t="shared" si="0"/>
        <v>0</v>
      </c>
      <c r="I22" s="250"/>
      <c r="J22" s="403">
        <f t="shared" si="1"/>
        <v>0</v>
      </c>
      <c r="K22" s="331"/>
      <c r="L22" s="337"/>
      <c r="N22" s="444"/>
      <c r="O22" s="444"/>
      <c r="P22" s="444"/>
      <c r="Q22" s="444"/>
      <c r="R22" s="444"/>
    </row>
    <row r="23" spans="1:18" s="186" customFormat="1" ht="12.75">
      <c r="A23" s="155" t="s">
        <v>56</v>
      </c>
      <c r="B23" s="435"/>
      <c r="C23" s="435"/>
      <c r="D23" s="250"/>
      <c r="E23" s="161"/>
      <c r="F23" s="199"/>
      <c r="G23" s="161"/>
      <c r="H23" s="403">
        <f t="shared" si="0"/>
        <v>0</v>
      </c>
      <c r="I23" s="250"/>
      <c r="J23" s="403">
        <f t="shared" si="1"/>
        <v>0</v>
      </c>
      <c r="K23" s="331"/>
      <c r="L23" s="337"/>
      <c r="N23" s="444"/>
      <c r="O23" s="444"/>
      <c r="P23" s="444"/>
      <c r="Q23" s="444"/>
      <c r="R23" s="444"/>
    </row>
    <row r="24" spans="1:18" s="186" customFormat="1" ht="12.75">
      <c r="A24" s="155" t="s">
        <v>122</v>
      </c>
      <c r="B24" s="435"/>
      <c r="C24" s="435"/>
      <c r="D24" s="250"/>
      <c r="E24" s="161"/>
      <c r="F24" s="199"/>
      <c r="G24" s="161"/>
      <c r="H24" s="403">
        <f t="shared" si="0"/>
        <v>0</v>
      </c>
      <c r="I24" s="250"/>
      <c r="J24" s="403">
        <f t="shared" si="1"/>
        <v>0</v>
      </c>
      <c r="K24" s="331"/>
      <c r="L24" s="337"/>
      <c r="N24" s="444"/>
      <c r="O24" s="444"/>
      <c r="P24" s="444"/>
      <c r="Q24" s="444"/>
      <c r="R24" s="444"/>
    </row>
    <row r="25" spans="1:18" s="186" customFormat="1" ht="7.5" customHeight="1">
      <c r="A25" s="251"/>
      <c r="B25" s="437"/>
      <c r="C25" s="437"/>
      <c r="D25" s="250"/>
      <c r="E25" s="175"/>
      <c r="F25" s="198"/>
      <c r="G25" s="175"/>
      <c r="H25" s="175"/>
      <c r="I25" s="250"/>
      <c r="J25" s="333"/>
      <c r="K25" s="333"/>
      <c r="L25" s="339"/>
      <c r="N25" s="444"/>
      <c r="O25" s="444"/>
      <c r="P25" s="444"/>
      <c r="Q25" s="444"/>
      <c r="R25" s="444"/>
    </row>
    <row r="26" spans="1:18" s="77" customFormat="1" ht="12.75">
      <c r="A26" s="154" t="s">
        <v>67</v>
      </c>
      <c r="B26" s="434">
        <f>SUM(B27:B33)</f>
        <v>0</v>
      </c>
      <c r="C26" s="434">
        <f>SUM(C27:C33)</f>
        <v>0</v>
      </c>
      <c r="D26" s="328"/>
      <c r="E26" s="399">
        <f>SUM(E27:E33)</f>
        <v>0</v>
      </c>
      <c r="F26" s="400">
        <f>SUM(F27:F33)</f>
        <v>0</v>
      </c>
      <c r="G26" s="399">
        <f>SUM(G27:G33)</f>
        <v>0</v>
      </c>
      <c r="H26" s="399">
        <f>SUM(H27:H33)</f>
        <v>0</v>
      </c>
      <c r="I26" s="328"/>
      <c r="J26" s="398">
        <f>SUM(J27:J33)</f>
        <v>0</v>
      </c>
      <c r="K26" s="398">
        <f>SUM(K27:K33)</f>
        <v>0</v>
      </c>
      <c r="L26" s="382"/>
      <c r="N26" s="424"/>
      <c r="O26" s="424"/>
      <c r="P26" s="424"/>
      <c r="Q26" s="424"/>
      <c r="R26" s="424"/>
    </row>
    <row r="27" spans="1:18" s="186" customFormat="1" ht="12.75">
      <c r="A27" s="155" t="s">
        <v>123</v>
      </c>
      <c r="B27" s="435"/>
      <c r="C27" s="435"/>
      <c r="D27" s="250"/>
      <c r="E27" s="161"/>
      <c r="F27" s="199"/>
      <c r="G27" s="161"/>
      <c r="H27" s="403">
        <f aca="true" t="shared" si="2" ref="H27:H37">E27+G27</f>
        <v>0</v>
      </c>
      <c r="I27" s="250"/>
      <c r="J27" s="330"/>
      <c r="K27" s="403">
        <f>+H27</f>
        <v>0</v>
      </c>
      <c r="L27" s="337"/>
      <c r="N27" s="444"/>
      <c r="O27" s="444"/>
      <c r="P27" s="444"/>
      <c r="Q27" s="444"/>
      <c r="R27" s="444"/>
    </row>
    <row r="28" spans="1:18" s="186" customFormat="1" ht="12.75">
      <c r="A28" s="155" t="s">
        <v>124</v>
      </c>
      <c r="B28" s="435"/>
      <c r="C28" s="435"/>
      <c r="D28" s="250"/>
      <c r="E28" s="161"/>
      <c r="F28" s="199"/>
      <c r="G28" s="161"/>
      <c r="H28" s="403">
        <f t="shared" si="2"/>
        <v>0</v>
      </c>
      <c r="I28" s="250"/>
      <c r="J28" s="330"/>
      <c r="K28" s="403">
        <f aca="true" t="shared" si="3" ref="K28:K37">+H28</f>
        <v>0</v>
      </c>
      <c r="L28" s="337"/>
      <c r="N28" s="444"/>
      <c r="O28" s="444"/>
      <c r="P28" s="444"/>
      <c r="Q28" s="444"/>
      <c r="R28" s="444"/>
    </row>
    <row r="29" spans="1:18" s="186" customFormat="1" ht="12.75">
      <c r="A29" s="155" t="s">
        <v>252</v>
      </c>
      <c r="B29" s="435"/>
      <c r="C29" s="435"/>
      <c r="D29" s="250"/>
      <c r="E29" s="161"/>
      <c r="F29" s="199"/>
      <c r="G29" s="161"/>
      <c r="H29" s="403">
        <f t="shared" si="2"/>
        <v>0</v>
      </c>
      <c r="I29" s="250"/>
      <c r="J29" s="330"/>
      <c r="K29" s="403">
        <f t="shared" si="3"/>
        <v>0</v>
      </c>
      <c r="L29" s="337"/>
      <c r="N29" s="444"/>
      <c r="O29" s="444"/>
      <c r="P29" s="444"/>
      <c r="Q29" s="444"/>
      <c r="R29" s="444"/>
    </row>
    <row r="30" spans="1:18" s="186" customFormat="1" ht="12.75">
      <c r="A30" s="155" t="s">
        <v>57</v>
      </c>
      <c r="B30" s="435"/>
      <c r="C30" s="435"/>
      <c r="D30" s="250"/>
      <c r="E30" s="161"/>
      <c r="F30" s="199"/>
      <c r="G30" s="161"/>
      <c r="H30" s="403">
        <f t="shared" si="2"/>
        <v>0</v>
      </c>
      <c r="I30" s="250"/>
      <c r="J30" s="330"/>
      <c r="K30" s="403">
        <f t="shared" si="3"/>
        <v>0</v>
      </c>
      <c r="L30" s="337"/>
      <c r="N30" s="444"/>
      <c r="O30" s="444"/>
      <c r="P30" s="444"/>
      <c r="Q30" s="444"/>
      <c r="R30" s="444"/>
    </row>
    <row r="31" spans="1:18" s="186" customFormat="1" ht="12.75">
      <c r="A31" s="155" t="s">
        <v>140</v>
      </c>
      <c r="B31" s="435"/>
      <c r="C31" s="435"/>
      <c r="D31" s="250"/>
      <c r="E31" s="161"/>
      <c r="F31" s="199"/>
      <c r="G31" s="161"/>
      <c r="H31" s="403">
        <f t="shared" si="2"/>
        <v>0</v>
      </c>
      <c r="I31" s="250"/>
      <c r="J31" s="330"/>
      <c r="K31" s="403">
        <f t="shared" si="3"/>
        <v>0</v>
      </c>
      <c r="L31" s="337"/>
      <c r="N31" s="444"/>
      <c r="O31" s="444"/>
      <c r="P31" s="444"/>
      <c r="Q31" s="444"/>
      <c r="R31" s="444"/>
    </row>
    <row r="32" spans="1:18" s="186" customFormat="1" ht="12.75" customHeight="1">
      <c r="A32" s="155" t="s">
        <v>58</v>
      </c>
      <c r="B32" s="435"/>
      <c r="C32" s="435"/>
      <c r="D32" s="250"/>
      <c r="E32" s="161"/>
      <c r="F32" s="199"/>
      <c r="G32" s="161"/>
      <c r="H32" s="403">
        <f t="shared" si="2"/>
        <v>0</v>
      </c>
      <c r="I32" s="250"/>
      <c r="J32" s="330"/>
      <c r="K32" s="403">
        <f t="shared" si="3"/>
        <v>0</v>
      </c>
      <c r="L32" s="337"/>
      <c r="N32" s="444"/>
      <c r="O32" s="444"/>
      <c r="P32" s="444"/>
      <c r="Q32" s="444"/>
      <c r="R32" s="444"/>
    </row>
    <row r="33" spans="1:18" s="186" customFormat="1" ht="12.75" customHeight="1">
      <c r="A33" s="188" t="s">
        <v>125</v>
      </c>
      <c r="B33" s="438"/>
      <c r="C33" s="438"/>
      <c r="D33" s="250"/>
      <c r="E33" s="193"/>
      <c r="F33" s="192"/>
      <c r="G33" s="193"/>
      <c r="H33" s="403">
        <f t="shared" si="2"/>
        <v>0</v>
      </c>
      <c r="I33" s="250"/>
      <c r="J33" s="334"/>
      <c r="K33" s="403">
        <f t="shared" si="3"/>
        <v>0</v>
      </c>
      <c r="L33" s="337"/>
      <c r="N33" s="444"/>
      <c r="O33" s="444"/>
      <c r="P33" s="444"/>
      <c r="Q33" s="444"/>
      <c r="R33" s="444"/>
    </row>
    <row r="34" spans="1:18" s="77" customFormat="1" ht="12.75">
      <c r="A34" s="154" t="s">
        <v>68</v>
      </c>
      <c r="B34" s="434">
        <f aca="true" t="shared" si="4" ref="B34:J34">SUM(B35:B37)</f>
        <v>0</v>
      </c>
      <c r="C34" s="434">
        <f t="shared" si="4"/>
        <v>0</v>
      </c>
      <c r="D34" s="328"/>
      <c r="E34" s="399">
        <f t="shared" si="4"/>
        <v>0</v>
      </c>
      <c r="F34" s="400">
        <f t="shared" si="4"/>
        <v>0</v>
      </c>
      <c r="G34" s="399">
        <f t="shared" si="4"/>
        <v>0</v>
      </c>
      <c r="H34" s="399">
        <f t="shared" si="4"/>
        <v>0</v>
      </c>
      <c r="I34" s="328"/>
      <c r="J34" s="398">
        <f t="shared" si="4"/>
        <v>0</v>
      </c>
      <c r="K34" s="398">
        <f>SUM(K35:K37)</f>
        <v>0</v>
      </c>
      <c r="L34" s="382"/>
      <c r="N34" s="424"/>
      <c r="O34" s="424"/>
      <c r="P34" s="424"/>
      <c r="Q34" s="424"/>
      <c r="R34" s="424"/>
    </row>
    <row r="35" spans="1:18" s="186" customFormat="1" ht="12.75">
      <c r="A35" s="155" t="s">
        <v>59</v>
      </c>
      <c r="B35" s="435"/>
      <c r="C35" s="435"/>
      <c r="D35" s="250"/>
      <c r="E35" s="161"/>
      <c r="F35" s="199"/>
      <c r="G35" s="161"/>
      <c r="H35" s="403">
        <f t="shared" si="2"/>
        <v>0</v>
      </c>
      <c r="I35" s="250"/>
      <c r="J35" s="330"/>
      <c r="K35" s="403">
        <f t="shared" si="3"/>
        <v>0</v>
      </c>
      <c r="L35" s="337"/>
      <c r="N35" s="444"/>
      <c r="O35" s="444"/>
      <c r="P35" s="444"/>
      <c r="Q35" s="444"/>
      <c r="R35" s="444"/>
    </row>
    <row r="36" spans="1:18" s="186" customFormat="1" ht="12.75">
      <c r="A36" s="155" t="s">
        <v>60</v>
      </c>
      <c r="B36" s="435"/>
      <c r="C36" s="435"/>
      <c r="D36" s="250"/>
      <c r="E36" s="161"/>
      <c r="F36" s="199"/>
      <c r="G36" s="161"/>
      <c r="H36" s="403">
        <f t="shared" si="2"/>
        <v>0</v>
      </c>
      <c r="I36" s="250"/>
      <c r="J36" s="330"/>
      <c r="K36" s="403">
        <f t="shared" si="3"/>
        <v>0</v>
      </c>
      <c r="L36" s="337"/>
      <c r="N36" s="444"/>
      <c r="O36" s="444"/>
      <c r="P36" s="444"/>
      <c r="Q36" s="444"/>
      <c r="R36" s="444"/>
    </row>
    <row r="37" spans="1:18" s="186" customFormat="1" ht="12.75">
      <c r="A37" s="155" t="s">
        <v>61</v>
      </c>
      <c r="B37" s="435"/>
      <c r="C37" s="435"/>
      <c r="D37" s="250"/>
      <c r="E37" s="161"/>
      <c r="F37" s="199"/>
      <c r="G37" s="161"/>
      <c r="H37" s="403">
        <f t="shared" si="2"/>
        <v>0</v>
      </c>
      <c r="I37" s="250"/>
      <c r="J37" s="330"/>
      <c r="K37" s="403">
        <f t="shared" si="3"/>
        <v>0</v>
      </c>
      <c r="L37" s="337"/>
      <c r="N37" s="444"/>
      <c r="O37" s="444"/>
      <c r="P37" s="444"/>
      <c r="Q37" s="444"/>
      <c r="R37" s="444"/>
    </row>
    <row r="38" spans="1:18" s="77" customFormat="1" ht="9" customHeight="1">
      <c r="A38" s="254"/>
      <c r="B38" s="439"/>
      <c r="C38" s="439"/>
      <c r="D38" s="153"/>
      <c r="E38" s="255"/>
      <c r="F38" s="197"/>
      <c r="G38" s="255"/>
      <c r="H38" s="255"/>
      <c r="I38" s="153"/>
      <c r="J38" s="256"/>
      <c r="K38" s="256"/>
      <c r="L38" s="338"/>
      <c r="N38" s="424"/>
      <c r="O38" s="424"/>
      <c r="P38" s="424"/>
      <c r="Q38" s="424"/>
      <c r="R38" s="424"/>
    </row>
    <row r="39" spans="1:18" s="77" customFormat="1" ht="12.75">
      <c r="A39" s="154" t="s">
        <v>69</v>
      </c>
      <c r="B39" s="434">
        <f aca="true" t="shared" si="5" ref="B39:J39">SUM(B40:B42)</f>
        <v>0</v>
      </c>
      <c r="C39" s="434">
        <f t="shared" si="5"/>
        <v>0</v>
      </c>
      <c r="D39" s="328"/>
      <c r="E39" s="399">
        <f t="shared" si="5"/>
        <v>0</v>
      </c>
      <c r="F39" s="400">
        <f t="shared" si="5"/>
        <v>0</v>
      </c>
      <c r="G39" s="399">
        <f t="shared" si="5"/>
        <v>0</v>
      </c>
      <c r="H39" s="399">
        <f t="shared" si="5"/>
        <v>0</v>
      </c>
      <c r="I39" s="328"/>
      <c r="J39" s="398">
        <f t="shared" si="5"/>
        <v>0</v>
      </c>
      <c r="K39" s="398">
        <f>SUM(K40:K42)</f>
        <v>0</v>
      </c>
      <c r="L39" s="382"/>
      <c r="M39" s="186"/>
      <c r="N39" s="424"/>
      <c r="O39" s="424"/>
      <c r="P39" s="424"/>
      <c r="Q39" s="424"/>
      <c r="R39" s="424"/>
    </row>
    <row r="40" spans="1:18" s="186" customFormat="1" ht="12.75">
      <c r="A40" s="155" t="s">
        <v>353</v>
      </c>
      <c r="B40" s="435"/>
      <c r="C40" s="435"/>
      <c r="D40" s="250"/>
      <c r="E40" s="161"/>
      <c r="F40" s="199"/>
      <c r="G40" s="161"/>
      <c r="H40" s="403">
        <f>E40+G40</f>
        <v>0</v>
      </c>
      <c r="I40" s="250"/>
      <c r="J40" s="403">
        <f>+H40</f>
        <v>0</v>
      </c>
      <c r="K40" s="330"/>
      <c r="L40" s="337"/>
      <c r="N40" s="444"/>
      <c r="O40" s="444"/>
      <c r="P40" s="444"/>
      <c r="Q40" s="444"/>
      <c r="R40" s="444"/>
    </row>
    <row r="41" spans="1:18" s="186" customFormat="1" ht="12.75">
      <c r="A41" s="155" t="s">
        <v>62</v>
      </c>
      <c r="B41" s="435"/>
      <c r="C41" s="435"/>
      <c r="D41" s="250"/>
      <c r="E41" s="161"/>
      <c r="F41" s="199"/>
      <c r="G41" s="161"/>
      <c r="H41" s="403">
        <f>E41+G41</f>
        <v>0</v>
      </c>
      <c r="I41" s="250"/>
      <c r="J41" s="403">
        <f>+H41</f>
        <v>0</v>
      </c>
      <c r="K41" s="330"/>
      <c r="L41" s="337"/>
      <c r="N41" s="444"/>
      <c r="O41" s="444"/>
      <c r="P41" s="444"/>
      <c r="Q41" s="444"/>
      <c r="R41" s="444"/>
    </row>
    <row r="42" spans="1:18" s="186" customFormat="1" ht="12.75">
      <c r="A42" s="190" t="s">
        <v>63</v>
      </c>
      <c r="B42" s="435"/>
      <c r="C42" s="435"/>
      <c r="D42" s="250"/>
      <c r="E42" s="161"/>
      <c r="F42" s="199"/>
      <c r="G42" s="161"/>
      <c r="H42" s="403">
        <f>E42+G42</f>
        <v>0</v>
      </c>
      <c r="I42" s="250"/>
      <c r="J42" s="403">
        <f>+H42</f>
        <v>0</v>
      </c>
      <c r="K42" s="330"/>
      <c r="L42" s="337"/>
      <c r="N42" s="444"/>
      <c r="O42" s="444"/>
      <c r="P42" s="444"/>
      <c r="Q42" s="444"/>
      <c r="R42" s="444"/>
    </row>
    <row r="43" spans="1:18" ht="9" customHeight="1">
      <c r="A43" s="173"/>
      <c r="B43" s="439"/>
      <c r="C43" s="439"/>
      <c r="D43" s="153"/>
      <c r="E43" s="255"/>
      <c r="F43" s="197"/>
      <c r="G43" s="255"/>
      <c r="H43" s="255"/>
      <c r="I43" s="153"/>
      <c r="J43" s="174"/>
      <c r="K43" s="174"/>
      <c r="L43" s="340"/>
      <c r="N43" s="424"/>
      <c r="O43" s="424"/>
      <c r="P43" s="424"/>
      <c r="Q43" s="424"/>
      <c r="R43" s="424"/>
    </row>
    <row r="44" spans="1:18" s="77" customFormat="1" ht="24.75" customHeight="1">
      <c r="A44" s="257" t="s">
        <v>64</v>
      </c>
      <c r="B44" s="440">
        <f>B46+B49+B52+B55+B58</f>
        <v>0</v>
      </c>
      <c r="C44" s="440">
        <f>C46+C49+C52+C55+C58</f>
        <v>0</v>
      </c>
      <c r="D44" s="258"/>
      <c r="E44" s="335">
        <f aca="true" t="shared" si="6" ref="E44:L44">E46+E49+E52+E55+E58</f>
        <v>0</v>
      </c>
      <c r="F44" s="335">
        <f t="shared" si="6"/>
        <v>0</v>
      </c>
      <c r="G44" s="335">
        <f t="shared" si="6"/>
        <v>0</v>
      </c>
      <c r="H44" s="335">
        <f>H46+H49+H52+H55+H58</f>
        <v>0</v>
      </c>
      <c r="I44" s="258"/>
      <c r="J44" s="335">
        <f t="shared" si="6"/>
        <v>0</v>
      </c>
      <c r="K44" s="335">
        <f t="shared" si="6"/>
        <v>0</v>
      </c>
      <c r="L44" s="341">
        <f t="shared" si="6"/>
        <v>0</v>
      </c>
      <c r="N44" s="424"/>
      <c r="O44" s="424"/>
      <c r="P44" s="424"/>
      <c r="Q44" s="424"/>
      <c r="R44" s="424"/>
    </row>
    <row r="45" spans="1:18" s="77" customFormat="1" ht="12.75">
      <c r="A45" s="172"/>
      <c r="B45" s="441"/>
      <c r="C45" s="441"/>
      <c r="D45" s="150"/>
      <c r="E45" s="249"/>
      <c r="F45" s="249"/>
      <c r="G45" s="249"/>
      <c r="H45" s="249"/>
      <c r="I45" s="150"/>
      <c r="J45" s="329"/>
      <c r="K45" s="329"/>
      <c r="L45" s="381"/>
      <c r="N45" s="424"/>
      <c r="O45" s="424"/>
      <c r="P45" s="424"/>
      <c r="Q45" s="424"/>
      <c r="R45" s="424"/>
    </row>
    <row r="46" spans="1:18" s="77" customFormat="1" ht="12.75">
      <c r="A46" s="154" t="s">
        <v>66</v>
      </c>
      <c r="B46" s="434">
        <f>SUM(B47:B48)</f>
        <v>0</v>
      </c>
      <c r="C46" s="434">
        <f>SUM(C47:C48)</f>
        <v>0</v>
      </c>
      <c r="D46" s="328"/>
      <c r="E46" s="399">
        <f>SUM(E47:E48)</f>
        <v>0</v>
      </c>
      <c r="F46" s="399">
        <f>SUM(F47:F48)</f>
        <v>0</v>
      </c>
      <c r="G46" s="399">
        <f>SUM(G47:G48)</f>
        <v>0</v>
      </c>
      <c r="H46" s="399">
        <f>SUM(H47:H48)</f>
        <v>0</v>
      </c>
      <c r="I46" s="328"/>
      <c r="J46" s="398">
        <f>SUM(J47:J48)</f>
        <v>0</v>
      </c>
      <c r="K46" s="336"/>
      <c r="L46" s="382"/>
      <c r="N46" s="424"/>
      <c r="O46" s="424"/>
      <c r="P46" s="424"/>
      <c r="Q46" s="424"/>
      <c r="R46" s="424"/>
    </row>
    <row r="47" spans="1:18" s="186" customFormat="1" ht="12.75">
      <c r="A47" s="162" t="s">
        <v>65</v>
      </c>
      <c r="B47" s="435"/>
      <c r="C47" s="435"/>
      <c r="D47" s="250"/>
      <c r="E47" s="161"/>
      <c r="F47" s="161"/>
      <c r="G47" s="161"/>
      <c r="H47" s="403">
        <f>E47+G47</f>
        <v>0</v>
      </c>
      <c r="I47" s="250"/>
      <c r="J47" s="403">
        <f>+H47</f>
        <v>0</v>
      </c>
      <c r="K47" s="331"/>
      <c r="L47" s="337"/>
      <c r="N47" s="444"/>
      <c r="O47" s="444"/>
      <c r="P47" s="444"/>
      <c r="Q47" s="444"/>
      <c r="R47" s="444"/>
    </row>
    <row r="48" spans="1:18" s="186" customFormat="1" ht="12.75">
      <c r="A48" s="162"/>
      <c r="B48" s="435"/>
      <c r="C48" s="435"/>
      <c r="D48" s="250"/>
      <c r="E48" s="161"/>
      <c r="F48" s="161"/>
      <c r="G48" s="161"/>
      <c r="H48" s="403">
        <f>E48+G48</f>
        <v>0</v>
      </c>
      <c r="I48" s="250"/>
      <c r="J48" s="403">
        <f>+H48</f>
        <v>0</v>
      </c>
      <c r="K48" s="331"/>
      <c r="L48" s="337"/>
      <c r="N48" s="444"/>
      <c r="O48" s="444"/>
      <c r="P48" s="444"/>
      <c r="Q48" s="444"/>
      <c r="R48" s="444"/>
    </row>
    <row r="49" spans="1:18" s="77" customFormat="1" ht="12.75">
      <c r="A49" s="154" t="s">
        <v>138</v>
      </c>
      <c r="B49" s="434">
        <f>SUM(B50:B51)</f>
        <v>0</v>
      </c>
      <c r="C49" s="434">
        <f>SUM(C50:C51)</f>
        <v>0</v>
      </c>
      <c r="D49" s="328"/>
      <c r="E49" s="401">
        <f aca="true" t="shared" si="7" ref="E49:J49">SUM(E50:E51)</f>
        <v>0</v>
      </c>
      <c r="F49" s="401">
        <f t="shared" si="7"/>
        <v>0</v>
      </c>
      <c r="G49" s="401">
        <f t="shared" si="7"/>
        <v>0</v>
      </c>
      <c r="H49" s="401">
        <f t="shared" si="7"/>
        <v>0</v>
      </c>
      <c r="I49" s="328"/>
      <c r="J49" s="402">
        <f t="shared" si="7"/>
        <v>0</v>
      </c>
      <c r="K49" s="336"/>
      <c r="L49" s="382"/>
      <c r="N49" s="424"/>
      <c r="O49" s="424"/>
      <c r="P49" s="424"/>
      <c r="Q49" s="424"/>
      <c r="R49" s="424"/>
    </row>
    <row r="50" spans="1:18" s="186" customFormat="1" ht="12.75">
      <c r="A50" s="162" t="s">
        <v>65</v>
      </c>
      <c r="B50" s="435"/>
      <c r="C50" s="435"/>
      <c r="D50" s="250"/>
      <c r="E50" s="161"/>
      <c r="F50" s="161"/>
      <c r="G50" s="161"/>
      <c r="H50" s="403">
        <f>E50+G50</f>
        <v>0</v>
      </c>
      <c r="I50" s="250"/>
      <c r="J50" s="403">
        <f>+H50</f>
        <v>0</v>
      </c>
      <c r="K50" s="331"/>
      <c r="L50" s="337"/>
      <c r="N50" s="444"/>
      <c r="O50" s="444"/>
      <c r="P50" s="444"/>
      <c r="Q50" s="444"/>
      <c r="R50" s="444"/>
    </row>
    <row r="51" spans="1:18" s="186" customFormat="1" ht="12.75">
      <c r="A51" s="162"/>
      <c r="B51" s="435"/>
      <c r="C51" s="435"/>
      <c r="D51" s="250"/>
      <c r="E51" s="161"/>
      <c r="F51" s="161"/>
      <c r="G51" s="161"/>
      <c r="H51" s="403">
        <f>E51+G51</f>
        <v>0</v>
      </c>
      <c r="I51" s="250"/>
      <c r="J51" s="403">
        <f>+H51</f>
        <v>0</v>
      </c>
      <c r="K51" s="331"/>
      <c r="L51" s="337"/>
      <c r="N51" s="444"/>
      <c r="O51" s="444"/>
      <c r="P51" s="444"/>
      <c r="Q51" s="444"/>
      <c r="R51" s="444"/>
    </row>
    <row r="52" spans="1:18" s="77" customFormat="1" ht="12.75">
      <c r="A52" s="154" t="s">
        <v>67</v>
      </c>
      <c r="B52" s="434">
        <f>SUM(B53:B54)</f>
        <v>0</v>
      </c>
      <c r="C52" s="434">
        <f>SUM(C53:C54)</f>
        <v>0</v>
      </c>
      <c r="D52" s="328"/>
      <c r="E52" s="401">
        <f>SUM(E53:E54)</f>
        <v>0</v>
      </c>
      <c r="F52" s="401">
        <f>SUM(F53:F54)</f>
        <v>0</v>
      </c>
      <c r="G52" s="401">
        <f>SUM(G53:G54)</f>
        <v>0</v>
      </c>
      <c r="H52" s="401">
        <f>SUM(H53:H54)</f>
        <v>0</v>
      </c>
      <c r="I52" s="328"/>
      <c r="J52" s="402">
        <f>SUM(J53:J54)</f>
        <v>0</v>
      </c>
      <c r="K52" s="401">
        <f>SUM(K53:K54)</f>
        <v>0</v>
      </c>
      <c r="L52" s="382"/>
      <c r="N52" s="424"/>
      <c r="O52" s="424"/>
      <c r="P52" s="424"/>
      <c r="Q52" s="424"/>
      <c r="R52" s="424"/>
    </row>
    <row r="53" spans="1:18" s="186" customFormat="1" ht="12.75">
      <c r="A53" s="162" t="s">
        <v>65</v>
      </c>
      <c r="B53" s="435"/>
      <c r="C53" s="435"/>
      <c r="D53" s="250"/>
      <c r="E53" s="161"/>
      <c r="F53" s="161"/>
      <c r="G53" s="161"/>
      <c r="H53" s="403">
        <f>E53+G53</f>
        <v>0</v>
      </c>
      <c r="I53" s="250"/>
      <c r="J53" s="330"/>
      <c r="K53" s="403">
        <f>+H53</f>
        <v>0</v>
      </c>
      <c r="L53" s="337"/>
      <c r="N53" s="444"/>
      <c r="O53" s="444"/>
      <c r="P53" s="444"/>
      <c r="Q53" s="444"/>
      <c r="R53" s="444"/>
    </row>
    <row r="54" spans="1:18" s="186" customFormat="1" ht="12.75">
      <c r="A54" s="162"/>
      <c r="B54" s="435"/>
      <c r="C54" s="435"/>
      <c r="D54" s="250"/>
      <c r="E54" s="161"/>
      <c r="F54" s="161"/>
      <c r="G54" s="161"/>
      <c r="H54" s="403">
        <f>E54+G54</f>
        <v>0</v>
      </c>
      <c r="I54" s="250"/>
      <c r="J54" s="330"/>
      <c r="K54" s="403">
        <f>+H54</f>
        <v>0</v>
      </c>
      <c r="L54" s="337"/>
      <c r="N54" s="444"/>
      <c r="O54" s="444"/>
      <c r="P54" s="444"/>
      <c r="Q54" s="444"/>
      <c r="R54" s="444"/>
    </row>
    <row r="55" spans="1:18" s="77" customFormat="1" ht="12.75">
      <c r="A55" s="154" t="s">
        <v>68</v>
      </c>
      <c r="B55" s="434">
        <f>SUM(B56:B57)</f>
        <v>0</v>
      </c>
      <c r="C55" s="434">
        <f>SUM(C56:C57)</f>
        <v>0</v>
      </c>
      <c r="D55" s="328"/>
      <c r="E55" s="401">
        <f>SUM(E56:E57)</f>
        <v>0</v>
      </c>
      <c r="F55" s="401">
        <f>SUM(F56:F57)</f>
        <v>0</v>
      </c>
      <c r="G55" s="401">
        <f>SUM(G56:G57)</f>
        <v>0</v>
      </c>
      <c r="H55" s="401">
        <f>SUM(H56:H57)</f>
        <v>0</v>
      </c>
      <c r="I55" s="328"/>
      <c r="J55" s="402">
        <f>SUM(J56:J57)</f>
        <v>0</v>
      </c>
      <c r="K55" s="401">
        <f>SUM(K56:K57)</f>
        <v>0</v>
      </c>
      <c r="L55" s="382"/>
      <c r="N55" s="424"/>
      <c r="O55" s="424"/>
      <c r="P55" s="424"/>
      <c r="Q55" s="424"/>
      <c r="R55" s="424"/>
    </row>
    <row r="56" spans="1:18" s="186" customFormat="1" ht="12.75">
      <c r="A56" s="162" t="s">
        <v>65</v>
      </c>
      <c r="B56" s="435"/>
      <c r="C56" s="435"/>
      <c r="D56" s="250"/>
      <c r="E56" s="161"/>
      <c r="F56" s="161"/>
      <c r="G56" s="161"/>
      <c r="H56" s="403">
        <f>E56+G56</f>
        <v>0</v>
      </c>
      <c r="I56" s="250"/>
      <c r="J56" s="330"/>
      <c r="K56" s="403">
        <f>+H56</f>
        <v>0</v>
      </c>
      <c r="L56" s="337"/>
      <c r="N56" s="444"/>
      <c r="O56" s="444"/>
      <c r="P56" s="444"/>
      <c r="Q56" s="444"/>
      <c r="R56" s="444"/>
    </row>
    <row r="57" spans="1:18" s="186" customFormat="1" ht="12.75">
      <c r="A57" s="162"/>
      <c r="B57" s="435"/>
      <c r="C57" s="435"/>
      <c r="D57" s="250"/>
      <c r="E57" s="161"/>
      <c r="F57" s="161"/>
      <c r="G57" s="161"/>
      <c r="H57" s="403">
        <f>E57+G57</f>
        <v>0</v>
      </c>
      <c r="I57" s="250"/>
      <c r="J57" s="330"/>
      <c r="K57" s="403">
        <f>+H57</f>
        <v>0</v>
      </c>
      <c r="L57" s="337"/>
      <c r="N57" s="444"/>
      <c r="O57" s="444"/>
      <c r="P57" s="444"/>
      <c r="Q57" s="444"/>
      <c r="R57" s="444"/>
    </row>
    <row r="58" spans="1:18" s="77" customFormat="1" ht="12.75">
      <c r="A58" s="154" t="s">
        <v>69</v>
      </c>
      <c r="B58" s="434">
        <f>SUM(B59:B60)</f>
        <v>0</v>
      </c>
      <c r="C58" s="434">
        <f>SUM(C59:C60)</f>
        <v>0</v>
      </c>
      <c r="D58" s="328"/>
      <c r="E58" s="401">
        <f>SUM(E59:E60)</f>
        <v>0</v>
      </c>
      <c r="F58" s="401">
        <f>SUM(F59:F60)</f>
        <v>0</v>
      </c>
      <c r="G58" s="401">
        <f>SUM(G59:G60)</f>
        <v>0</v>
      </c>
      <c r="H58" s="401">
        <f>SUM(H59:H60)</f>
        <v>0</v>
      </c>
      <c r="I58" s="150"/>
      <c r="J58" s="402">
        <f>SUM(J59:J60)</f>
        <v>0</v>
      </c>
      <c r="K58" s="401">
        <f>SUM(K59:K60)</f>
        <v>0</v>
      </c>
      <c r="L58" s="382"/>
      <c r="N58" s="424"/>
      <c r="O58" s="424"/>
      <c r="P58" s="424"/>
      <c r="Q58" s="424"/>
      <c r="R58" s="424"/>
    </row>
    <row r="59" spans="1:18" s="186" customFormat="1" ht="12.75">
      <c r="A59" s="162" t="s">
        <v>65</v>
      </c>
      <c r="B59" s="435"/>
      <c r="C59" s="435"/>
      <c r="D59" s="250"/>
      <c r="E59" s="161"/>
      <c r="F59" s="161"/>
      <c r="G59" s="161"/>
      <c r="H59" s="403">
        <f>E59+G59</f>
        <v>0</v>
      </c>
      <c r="I59" s="250"/>
      <c r="J59" s="403">
        <f>+H59</f>
        <v>0</v>
      </c>
      <c r="K59" s="330"/>
      <c r="L59" s="337"/>
      <c r="N59" s="444"/>
      <c r="O59" s="444"/>
      <c r="P59" s="444"/>
      <c r="Q59" s="444"/>
      <c r="R59" s="444"/>
    </row>
    <row r="60" spans="1:18" s="186" customFormat="1" ht="12.75">
      <c r="A60" s="346"/>
      <c r="B60" s="442"/>
      <c r="C60" s="443"/>
      <c r="D60" s="250"/>
      <c r="E60" s="266"/>
      <c r="F60" s="266"/>
      <c r="G60" s="266"/>
      <c r="H60" s="404">
        <f>E60+G60</f>
        <v>0</v>
      </c>
      <c r="I60" s="250"/>
      <c r="J60" s="404">
        <f>+H60</f>
        <v>0</v>
      </c>
      <c r="K60" s="380"/>
      <c r="L60" s="343"/>
      <c r="N60" s="444"/>
      <c r="O60" s="444"/>
      <c r="P60" s="444"/>
      <c r="Q60" s="444"/>
      <c r="R60" s="444"/>
    </row>
    <row r="61" spans="1:11" ht="12.75">
      <c r="A61" s="157"/>
      <c r="B61" s="157"/>
      <c r="C61" s="259"/>
      <c r="D61" s="157"/>
      <c r="E61" s="237"/>
      <c r="F61" s="260"/>
      <c r="G61" s="261"/>
      <c r="H61" s="261"/>
      <c r="I61" s="157"/>
      <c r="J61" s="158"/>
      <c r="K61" s="158"/>
    </row>
    <row r="62" spans="3:9" s="159" customFormat="1" ht="12.75">
      <c r="C62" s="262"/>
      <c r="D62" s="263"/>
      <c r="E62" s="264"/>
      <c r="F62" s="265"/>
      <c r="G62" s="264"/>
      <c r="H62" s="264"/>
      <c r="I62" s="263"/>
    </row>
    <row r="63" spans="3:9" s="159" customFormat="1" ht="12.75">
      <c r="C63" s="262"/>
      <c r="D63" s="263"/>
      <c r="E63" s="264"/>
      <c r="F63" s="265"/>
      <c r="G63" s="264"/>
      <c r="H63" s="264"/>
      <c r="I63" s="263"/>
    </row>
    <row r="64" spans="3:9" s="159" customFormat="1" ht="12.75">
      <c r="C64" s="262"/>
      <c r="D64" s="263"/>
      <c r="E64" s="264"/>
      <c r="F64" s="265"/>
      <c r="G64" s="264"/>
      <c r="H64" s="264"/>
      <c r="I64" s="263"/>
    </row>
    <row r="65" spans="3:9" s="159" customFormat="1" ht="12.75">
      <c r="C65" s="262"/>
      <c r="D65" s="263"/>
      <c r="E65" s="264"/>
      <c r="F65" s="265"/>
      <c r="G65" s="264"/>
      <c r="H65" s="264"/>
      <c r="I65" s="263"/>
    </row>
    <row r="66" spans="3:9" s="159" customFormat="1" ht="12.75">
      <c r="C66" s="262"/>
      <c r="D66" s="263"/>
      <c r="E66" s="264"/>
      <c r="F66" s="265"/>
      <c r="G66" s="264"/>
      <c r="H66" s="264"/>
      <c r="I66" s="263"/>
    </row>
    <row r="67" spans="3:9" s="159" customFormat="1" ht="12.75">
      <c r="C67" s="262"/>
      <c r="D67" s="263"/>
      <c r="E67" s="264"/>
      <c r="F67" s="265"/>
      <c r="G67" s="264"/>
      <c r="H67" s="264"/>
      <c r="I67" s="263"/>
    </row>
    <row r="68" spans="3:9" s="159" customFormat="1" ht="12.75">
      <c r="C68" s="262"/>
      <c r="D68" s="263"/>
      <c r="E68" s="264"/>
      <c r="F68" s="265"/>
      <c r="G68" s="264"/>
      <c r="H68" s="264"/>
      <c r="I68" s="263"/>
    </row>
    <row r="69" spans="3:9" s="159" customFormat="1" ht="12.75">
      <c r="C69" s="262"/>
      <c r="D69" s="263"/>
      <c r="E69" s="264"/>
      <c r="F69" s="265"/>
      <c r="G69" s="264"/>
      <c r="H69" s="264"/>
      <c r="I69" s="263"/>
    </row>
    <row r="70" spans="3:9" s="159" customFormat="1" ht="12.75">
      <c r="C70" s="262"/>
      <c r="D70" s="263"/>
      <c r="E70" s="264"/>
      <c r="F70" s="265"/>
      <c r="G70" s="264"/>
      <c r="H70" s="264"/>
      <c r="I70" s="263"/>
    </row>
    <row r="71" spans="3:9" s="159" customFormat="1" ht="12.75">
      <c r="C71" s="262"/>
      <c r="D71" s="263"/>
      <c r="E71" s="264"/>
      <c r="F71" s="265"/>
      <c r="G71" s="264"/>
      <c r="H71" s="264"/>
      <c r="I71" s="263"/>
    </row>
    <row r="72" spans="3:9" s="159" customFormat="1" ht="12.75">
      <c r="C72" s="262"/>
      <c r="D72" s="263"/>
      <c r="E72" s="264"/>
      <c r="F72" s="265"/>
      <c r="G72" s="264"/>
      <c r="H72" s="264"/>
      <c r="I72" s="263"/>
    </row>
    <row r="73" spans="3:9" s="159" customFormat="1" ht="12.75">
      <c r="C73" s="262"/>
      <c r="D73" s="263"/>
      <c r="E73" s="264"/>
      <c r="F73" s="265"/>
      <c r="G73" s="264"/>
      <c r="H73" s="264"/>
      <c r="I73" s="263"/>
    </row>
    <row r="74" spans="3:9" s="159" customFormat="1" ht="12.75">
      <c r="C74" s="262"/>
      <c r="D74" s="263"/>
      <c r="E74" s="264"/>
      <c r="F74" s="265"/>
      <c r="G74" s="264"/>
      <c r="H74" s="264"/>
      <c r="I74" s="263"/>
    </row>
    <row r="75" spans="3:9" s="159" customFormat="1" ht="12.75">
      <c r="C75" s="262"/>
      <c r="D75" s="263"/>
      <c r="E75" s="264"/>
      <c r="F75" s="265"/>
      <c r="G75" s="264"/>
      <c r="H75" s="264"/>
      <c r="I75" s="263"/>
    </row>
    <row r="76" spans="3:9" s="159" customFormat="1" ht="12.75">
      <c r="C76" s="262"/>
      <c r="D76" s="263"/>
      <c r="E76" s="264"/>
      <c r="F76" s="265"/>
      <c r="G76" s="264"/>
      <c r="H76" s="264"/>
      <c r="I76" s="263"/>
    </row>
    <row r="77" spans="3:9" s="159" customFormat="1" ht="12.75">
      <c r="C77" s="262"/>
      <c r="D77" s="263"/>
      <c r="E77" s="264"/>
      <c r="F77" s="265"/>
      <c r="G77" s="264"/>
      <c r="H77" s="264"/>
      <c r="I77" s="263"/>
    </row>
    <row r="78" spans="3:9" s="159" customFormat="1" ht="12.75">
      <c r="C78" s="262"/>
      <c r="D78" s="263"/>
      <c r="E78" s="264"/>
      <c r="F78" s="265"/>
      <c r="G78" s="264"/>
      <c r="H78" s="264"/>
      <c r="I78" s="263"/>
    </row>
    <row r="79" spans="3:9" s="159" customFormat="1" ht="12.75">
      <c r="C79" s="262"/>
      <c r="D79" s="263"/>
      <c r="E79" s="264"/>
      <c r="F79" s="265"/>
      <c r="G79" s="264"/>
      <c r="H79" s="264"/>
      <c r="I79" s="263"/>
    </row>
    <row r="80" spans="3:9" s="159" customFormat="1" ht="12.75">
      <c r="C80" s="262"/>
      <c r="D80" s="263"/>
      <c r="E80" s="264"/>
      <c r="F80" s="265"/>
      <c r="G80" s="264"/>
      <c r="H80" s="264"/>
      <c r="I80" s="263"/>
    </row>
    <row r="81" spans="3:9" s="159" customFormat="1" ht="12.75">
      <c r="C81" s="262"/>
      <c r="D81" s="263"/>
      <c r="E81" s="264"/>
      <c r="F81" s="265"/>
      <c r="G81" s="264"/>
      <c r="H81" s="264"/>
      <c r="I81" s="263"/>
    </row>
    <row r="82" spans="3:9" s="159" customFormat="1" ht="12.75">
      <c r="C82" s="262"/>
      <c r="D82" s="263"/>
      <c r="E82" s="264"/>
      <c r="F82" s="265"/>
      <c r="G82" s="264"/>
      <c r="H82" s="264"/>
      <c r="I82" s="263"/>
    </row>
    <row r="83" spans="3:9" s="159" customFormat="1" ht="12.75">
      <c r="C83" s="262"/>
      <c r="D83" s="263"/>
      <c r="E83" s="264"/>
      <c r="F83" s="265"/>
      <c r="G83" s="264"/>
      <c r="H83" s="264"/>
      <c r="I83" s="263"/>
    </row>
    <row r="84" spans="3:9" s="159" customFormat="1" ht="12.75">
      <c r="C84" s="262"/>
      <c r="D84" s="263"/>
      <c r="E84" s="264"/>
      <c r="F84" s="265"/>
      <c r="G84" s="264"/>
      <c r="H84" s="264"/>
      <c r="I84" s="263"/>
    </row>
    <row r="85" spans="3:9" s="159" customFormat="1" ht="12.75">
      <c r="C85" s="262"/>
      <c r="D85" s="263"/>
      <c r="E85" s="264"/>
      <c r="F85" s="265"/>
      <c r="G85" s="264"/>
      <c r="H85" s="264"/>
      <c r="I85" s="263"/>
    </row>
    <row r="86" spans="3:9" s="159" customFormat="1" ht="12.75">
      <c r="C86" s="262"/>
      <c r="D86" s="263"/>
      <c r="E86" s="264"/>
      <c r="F86" s="265"/>
      <c r="G86" s="264"/>
      <c r="H86" s="264"/>
      <c r="I86" s="263"/>
    </row>
    <row r="87" spans="3:9" s="159" customFormat="1" ht="12.75">
      <c r="C87" s="262"/>
      <c r="D87" s="263"/>
      <c r="E87" s="264"/>
      <c r="F87" s="265"/>
      <c r="G87" s="264"/>
      <c r="H87" s="264"/>
      <c r="I87" s="263"/>
    </row>
    <row r="88" spans="3:9" s="159" customFormat="1" ht="12.75">
      <c r="C88" s="262"/>
      <c r="D88" s="263"/>
      <c r="E88" s="264"/>
      <c r="F88" s="265"/>
      <c r="G88" s="264"/>
      <c r="H88" s="264"/>
      <c r="I88" s="263"/>
    </row>
    <row r="89" spans="3:9" s="159" customFormat="1" ht="12.75">
      <c r="C89" s="262"/>
      <c r="D89" s="263"/>
      <c r="E89" s="264"/>
      <c r="F89" s="265"/>
      <c r="G89" s="264"/>
      <c r="H89" s="264"/>
      <c r="I89" s="263"/>
    </row>
    <row r="90" spans="3:9" s="159" customFormat="1" ht="12.75">
      <c r="C90" s="262"/>
      <c r="D90" s="263"/>
      <c r="E90" s="264"/>
      <c r="F90" s="265"/>
      <c r="G90" s="264"/>
      <c r="H90" s="264"/>
      <c r="I90" s="263"/>
    </row>
    <row r="91" spans="3:9" s="159" customFormat="1" ht="12.75">
      <c r="C91" s="262"/>
      <c r="D91" s="263"/>
      <c r="E91" s="264"/>
      <c r="F91" s="265"/>
      <c r="G91" s="264"/>
      <c r="H91" s="264"/>
      <c r="I91" s="263"/>
    </row>
    <row r="92" spans="3:9" s="159" customFormat="1" ht="12.75">
      <c r="C92" s="262"/>
      <c r="D92" s="263"/>
      <c r="E92" s="264"/>
      <c r="F92" s="265"/>
      <c r="G92" s="264"/>
      <c r="H92" s="264"/>
      <c r="I92" s="263"/>
    </row>
    <row r="93" spans="3:9" s="159" customFormat="1" ht="12.75">
      <c r="C93" s="262"/>
      <c r="D93" s="263"/>
      <c r="E93" s="264"/>
      <c r="F93" s="265"/>
      <c r="G93" s="264"/>
      <c r="H93" s="264"/>
      <c r="I93" s="263"/>
    </row>
    <row r="94" spans="3:9" s="159" customFormat="1" ht="12.75">
      <c r="C94" s="262"/>
      <c r="D94" s="263"/>
      <c r="E94" s="264"/>
      <c r="F94" s="265"/>
      <c r="G94" s="264"/>
      <c r="H94" s="264"/>
      <c r="I94" s="263"/>
    </row>
    <row r="95" spans="3:9" s="159" customFormat="1" ht="12.75">
      <c r="C95" s="262"/>
      <c r="D95" s="263"/>
      <c r="E95" s="264"/>
      <c r="F95" s="265"/>
      <c r="G95" s="264"/>
      <c r="H95" s="264"/>
      <c r="I95" s="263"/>
    </row>
    <row r="96" spans="3:9" s="159" customFormat="1" ht="12.75">
      <c r="C96" s="262"/>
      <c r="D96" s="263"/>
      <c r="E96" s="264"/>
      <c r="F96" s="265"/>
      <c r="G96" s="264"/>
      <c r="H96" s="264"/>
      <c r="I96" s="263"/>
    </row>
    <row r="97" spans="3:9" s="159" customFormat="1" ht="12.75">
      <c r="C97" s="262"/>
      <c r="D97" s="263"/>
      <c r="E97" s="264"/>
      <c r="F97" s="265"/>
      <c r="G97" s="264"/>
      <c r="H97" s="264"/>
      <c r="I97" s="263"/>
    </row>
    <row r="98" spans="3:9" s="159" customFormat="1" ht="12.75">
      <c r="C98" s="262"/>
      <c r="D98" s="263"/>
      <c r="E98" s="264"/>
      <c r="F98" s="265"/>
      <c r="G98" s="264"/>
      <c r="H98" s="264"/>
      <c r="I98" s="263"/>
    </row>
    <row r="99" spans="3:9" s="159" customFormat="1" ht="12.75">
      <c r="C99" s="262"/>
      <c r="D99" s="263"/>
      <c r="E99" s="264"/>
      <c r="F99" s="265"/>
      <c r="G99" s="264"/>
      <c r="H99" s="264"/>
      <c r="I99" s="263"/>
    </row>
    <row r="100" spans="3:9" s="159" customFormat="1" ht="12.75">
      <c r="C100" s="262"/>
      <c r="D100" s="263"/>
      <c r="E100" s="264"/>
      <c r="F100" s="265"/>
      <c r="G100" s="264"/>
      <c r="H100" s="264"/>
      <c r="I100" s="263"/>
    </row>
    <row r="101" spans="3:9" s="159" customFormat="1" ht="12.75">
      <c r="C101" s="262"/>
      <c r="D101" s="263"/>
      <c r="E101" s="264"/>
      <c r="F101" s="265"/>
      <c r="G101" s="264"/>
      <c r="H101" s="264"/>
      <c r="I101" s="263"/>
    </row>
    <row r="102" spans="3:9" s="159" customFormat="1" ht="12.75">
      <c r="C102" s="262"/>
      <c r="D102" s="263"/>
      <c r="E102" s="264"/>
      <c r="F102" s="265"/>
      <c r="G102" s="264"/>
      <c r="H102" s="264"/>
      <c r="I102" s="263"/>
    </row>
    <row r="103" spans="3:9" s="159" customFormat="1" ht="12.75">
      <c r="C103" s="262"/>
      <c r="D103" s="263"/>
      <c r="E103" s="264"/>
      <c r="F103" s="265"/>
      <c r="G103" s="264"/>
      <c r="H103" s="264"/>
      <c r="I103" s="263"/>
    </row>
    <row r="104" spans="3:9" s="159" customFormat="1" ht="12.75">
      <c r="C104" s="262"/>
      <c r="D104" s="263"/>
      <c r="E104" s="264"/>
      <c r="F104" s="265"/>
      <c r="G104" s="264"/>
      <c r="H104" s="264"/>
      <c r="I104" s="263"/>
    </row>
    <row r="105" spans="3:9" s="159" customFormat="1" ht="12.75">
      <c r="C105" s="262"/>
      <c r="D105" s="263"/>
      <c r="E105" s="264"/>
      <c r="F105" s="265"/>
      <c r="G105" s="264"/>
      <c r="H105" s="264"/>
      <c r="I105" s="263"/>
    </row>
    <row r="106" spans="3:9" s="159" customFormat="1" ht="12.75">
      <c r="C106" s="262"/>
      <c r="D106" s="263"/>
      <c r="E106" s="264"/>
      <c r="F106" s="265"/>
      <c r="G106" s="264"/>
      <c r="H106" s="264"/>
      <c r="I106" s="263"/>
    </row>
    <row r="107" spans="3:9" s="159" customFormat="1" ht="12.75">
      <c r="C107" s="262"/>
      <c r="D107" s="263"/>
      <c r="E107" s="264"/>
      <c r="F107" s="265"/>
      <c r="G107" s="264"/>
      <c r="H107" s="264"/>
      <c r="I107" s="263"/>
    </row>
    <row r="108" spans="3:9" s="159" customFormat="1" ht="12.75">
      <c r="C108" s="262"/>
      <c r="D108" s="263"/>
      <c r="E108" s="264"/>
      <c r="F108" s="265"/>
      <c r="G108" s="264"/>
      <c r="H108" s="264"/>
      <c r="I108" s="263"/>
    </row>
    <row r="109" spans="3:9" s="159" customFormat="1" ht="12.75">
      <c r="C109" s="262"/>
      <c r="D109" s="263"/>
      <c r="E109" s="264"/>
      <c r="F109" s="265"/>
      <c r="G109" s="264"/>
      <c r="H109" s="264"/>
      <c r="I109" s="263"/>
    </row>
    <row r="110" spans="3:9" s="159" customFormat="1" ht="12.75">
      <c r="C110" s="262"/>
      <c r="D110" s="263"/>
      <c r="E110" s="264"/>
      <c r="F110" s="265"/>
      <c r="G110" s="264"/>
      <c r="H110" s="264"/>
      <c r="I110" s="263"/>
    </row>
    <row r="111" spans="3:9" s="159" customFormat="1" ht="12.75">
      <c r="C111" s="262"/>
      <c r="D111" s="263"/>
      <c r="E111" s="264"/>
      <c r="F111" s="265"/>
      <c r="G111" s="264"/>
      <c r="H111" s="264"/>
      <c r="I111" s="263"/>
    </row>
    <row r="112" spans="3:9" s="159" customFormat="1" ht="12.75">
      <c r="C112" s="262"/>
      <c r="D112" s="263"/>
      <c r="E112" s="264"/>
      <c r="F112" s="265"/>
      <c r="G112" s="264"/>
      <c r="H112" s="264"/>
      <c r="I112" s="263"/>
    </row>
    <row r="113" spans="3:9" s="159" customFormat="1" ht="12.75">
      <c r="C113" s="262"/>
      <c r="D113" s="263"/>
      <c r="E113" s="264"/>
      <c r="F113" s="265"/>
      <c r="G113" s="264"/>
      <c r="H113" s="264"/>
      <c r="I113" s="263"/>
    </row>
    <row r="114" spans="3:9" s="159" customFormat="1" ht="12.75">
      <c r="C114" s="262"/>
      <c r="D114" s="263"/>
      <c r="E114" s="264"/>
      <c r="F114" s="265"/>
      <c r="G114" s="264"/>
      <c r="H114" s="264"/>
      <c r="I114" s="263"/>
    </row>
    <row r="115" spans="3:9" s="159" customFormat="1" ht="12.75">
      <c r="C115" s="262"/>
      <c r="D115" s="263"/>
      <c r="E115" s="264"/>
      <c r="F115" s="265"/>
      <c r="G115" s="264"/>
      <c r="H115" s="264"/>
      <c r="I115" s="263"/>
    </row>
    <row r="116" spans="3:9" s="159" customFormat="1" ht="12.75">
      <c r="C116" s="262"/>
      <c r="D116" s="263"/>
      <c r="E116" s="264"/>
      <c r="F116" s="265"/>
      <c r="G116" s="264"/>
      <c r="H116" s="264"/>
      <c r="I116" s="263"/>
    </row>
    <row r="117" spans="3:9" s="159" customFormat="1" ht="12.75">
      <c r="C117" s="262"/>
      <c r="D117" s="263"/>
      <c r="E117" s="264"/>
      <c r="F117" s="265"/>
      <c r="G117" s="264"/>
      <c r="H117" s="264"/>
      <c r="I117" s="263"/>
    </row>
    <row r="118" spans="3:9" s="159" customFormat="1" ht="12.75">
      <c r="C118" s="262"/>
      <c r="D118" s="263"/>
      <c r="E118" s="264"/>
      <c r="F118" s="265"/>
      <c r="G118" s="264"/>
      <c r="H118" s="264"/>
      <c r="I118" s="263"/>
    </row>
    <row r="119" spans="3:9" s="159" customFormat="1" ht="12.75">
      <c r="C119" s="262"/>
      <c r="D119" s="263"/>
      <c r="E119" s="264"/>
      <c r="F119" s="265"/>
      <c r="G119" s="264"/>
      <c r="H119" s="264"/>
      <c r="I119" s="263"/>
    </row>
    <row r="120" spans="3:9" s="159" customFormat="1" ht="12.75">
      <c r="C120" s="262"/>
      <c r="D120" s="263"/>
      <c r="E120" s="264"/>
      <c r="F120" s="265"/>
      <c r="G120" s="264"/>
      <c r="H120" s="264"/>
      <c r="I120" s="263"/>
    </row>
    <row r="121" spans="3:9" s="159" customFormat="1" ht="12.75">
      <c r="C121" s="262"/>
      <c r="D121" s="263"/>
      <c r="E121" s="264"/>
      <c r="F121" s="265"/>
      <c r="G121" s="264"/>
      <c r="H121" s="264"/>
      <c r="I121" s="263"/>
    </row>
    <row r="122" spans="3:9" s="159" customFormat="1" ht="12.75">
      <c r="C122" s="262"/>
      <c r="D122" s="263"/>
      <c r="E122" s="264"/>
      <c r="F122" s="265"/>
      <c r="G122" s="264"/>
      <c r="H122" s="264"/>
      <c r="I122" s="263"/>
    </row>
    <row r="123" spans="3:9" s="159" customFormat="1" ht="12.75">
      <c r="C123" s="262"/>
      <c r="D123" s="263"/>
      <c r="E123" s="264"/>
      <c r="F123" s="265"/>
      <c r="G123" s="264"/>
      <c r="H123" s="264"/>
      <c r="I123" s="263"/>
    </row>
    <row r="124" spans="3:9" s="159" customFormat="1" ht="12.75">
      <c r="C124" s="262"/>
      <c r="D124" s="263"/>
      <c r="E124" s="264"/>
      <c r="F124" s="265"/>
      <c r="G124" s="264"/>
      <c r="H124" s="264"/>
      <c r="I124" s="263"/>
    </row>
    <row r="125" spans="3:9" s="159" customFormat="1" ht="12.75">
      <c r="C125" s="262"/>
      <c r="D125" s="263"/>
      <c r="E125" s="264"/>
      <c r="F125" s="265"/>
      <c r="G125" s="264"/>
      <c r="H125" s="264"/>
      <c r="I125" s="263"/>
    </row>
    <row r="126" spans="3:9" s="159" customFormat="1" ht="12.75">
      <c r="C126" s="262"/>
      <c r="D126" s="263"/>
      <c r="E126" s="264"/>
      <c r="F126" s="265"/>
      <c r="G126" s="264"/>
      <c r="H126" s="264"/>
      <c r="I126" s="263"/>
    </row>
    <row r="127" spans="3:9" s="159" customFormat="1" ht="12.75">
      <c r="C127" s="262"/>
      <c r="D127" s="263"/>
      <c r="E127" s="264"/>
      <c r="F127" s="265"/>
      <c r="G127" s="264"/>
      <c r="H127" s="264"/>
      <c r="I127" s="263"/>
    </row>
    <row r="128" spans="3:9" s="159" customFormat="1" ht="12.75">
      <c r="C128" s="262"/>
      <c r="D128" s="263"/>
      <c r="E128" s="264"/>
      <c r="F128" s="265"/>
      <c r="G128" s="264"/>
      <c r="H128" s="264"/>
      <c r="I128" s="263"/>
    </row>
    <row r="129" spans="3:9" s="159" customFormat="1" ht="12.75">
      <c r="C129" s="262"/>
      <c r="D129" s="263"/>
      <c r="E129" s="264"/>
      <c r="F129" s="265"/>
      <c r="G129" s="264"/>
      <c r="H129" s="264"/>
      <c r="I129" s="263"/>
    </row>
    <row r="130" spans="3:9" s="159" customFormat="1" ht="12.75">
      <c r="C130" s="262"/>
      <c r="D130" s="263"/>
      <c r="E130" s="264"/>
      <c r="F130" s="265"/>
      <c r="G130" s="264"/>
      <c r="H130" s="264"/>
      <c r="I130" s="263"/>
    </row>
    <row r="131" spans="3:9" s="159" customFormat="1" ht="12.75">
      <c r="C131" s="262"/>
      <c r="D131" s="263"/>
      <c r="E131" s="264"/>
      <c r="F131" s="265"/>
      <c r="G131" s="264"/>
      <c r="H131" s="264"/>
      <c r="I131" s="263"/>
    </row>
    <row r="132" spans="3:9" s="159" customFormat="1" ht="12.75">
      <c r="C132" s="262"/>
      <c r="D132" s="263"/>
      <c r="E132" s="264"/>
      <c r="F132" s="265"/>
      <c r="G132" s="264"/>
      <c r="H132" s="264"/>
      <c r="I132" s="263"/>
    </row>
    <row r="133" spans="3:9" s="159" customFormat="1" ht="12.75">
      <c r="C133" s="262"/>
      <c r="D133" s="263"/>
      <c r="E133" s="264"/>
      <c r="F133" s="265"/>
      <c r="G133" s="264"/>
      <c r="H133" s="264"/>
      <c r="I133" s="263"/>
    </row>
    <row r="134" spans="3:9" s="159" customFormat="1" ht="12.75">
      <c r="C134" s="262"/>
      <c r="D134" s="263"/>
      <c r="E134" s="264"/>
      <c r="F134" s="265"/>
      <c r="G134" s="264"/>
      <c r="H134" s="264"/>
      <c r="I134" s="263"/>
    </row>
    <row r="135" spans="3:9" s="159" customFormat="1" ht="12.75">
      <c r="C135" s="262"/>
      <c r="D135" s="263"/>
      <c r="E135" s="264"/>
      <c r="F135" s="265"/>
      <c r="G135" s="264"/>
      <c r="H135" s="264"/>
      <c r="I135" s="263"/>
    </row>
    <row r="136" spans="3:9" s="159" customFormat="1" ht="12.75">
      <c r="C136" s="262"/>
      <c r="D136" s="263"/>
      <c r="E136" s="264"/>
      <c r="F136" s="265"/>
      <c r="G136" s="264"/>
      <c r="H136" s="264"/>
      <c r="I136" s="263"/>
    </row>
    <row r="137" spans="3:9" s="159" customFormat="1" ht="12.75">
      <c r="C137" s="262"/>
      <c r="D137" s="263"/>
      <c r="E137" s="264"/>
      <c r="F137" s="265"/>
      <c r="G137" s="264"/>
      <c r="H137" s="264"/>
      <c r="I137" s="263"/>
    </row>
    <row r="138" spans="3:9" s="159" customFormat="1" ht="12.75">
      <c r="C138" s="262"/>
      <c r="D138" s="263"/>
      <c r="E138" s="264"/>
      <c r="F138" s="265"/>
      <c r="G138" s="264"/>
      <c r="H138" s="264"/>
      <c r="I138" s="263"/>
    </row>
    <row r="139" spans="3:9" s="159" customFormat="1" ht="12.75">
      <c r="C139" s="262"/>
      <c r="D139" s="263"/>
      <c r="E139" s="264"/>
      <c r="F139" s="265"/>
      <c r="G139" s="264"/>
      <c r="H139" s="264"/>
      <c r="I139" s="263"/>
    </row>
    <row r="140" spans="3:9" s="159" customFormat="1" ht="12.75">
      <c r="C140" s="262"/>
      <c r="D140" s="263"/>
      <c r="E140" s="264"/>
      <c r="F140" s="265"/>
      <c r="G140" s="264"/>
      <c r="H140" s="264"/>
      <c r="I140" s="263"/>
    </row>
    <row r="141" spans="3:9" s="159" customFormat="1" ht="12.75">
      <c r="C141" s="262"/>
      <c r="D141" s="263"/>
      <c r="E141" s="264"/>
      <c r="F141" s="265"/>
      <c r="G141" s="264"/>
      <c r="H141" s="264"/>
      <c r="I141" s="263"/>
    </row>
    <row r="142" spans="3:9" s="159" customFormat="1" ht="12.75">
      <c r="C142" s="262"/>
      <c r="D142" s="263"/>
      <c r="E142" s="264"/>
      <c r="F142" s="265"/>
      <c r="G142" s="264"/>
      <c r="H142" s="264"/>
      <c r="I142" s="263"/>
    </row>
    <row r="143" spans="3:9" s="159" customFormat="1" ht="12.75">
      <c r="C143" s="262"/>
      <c r="D143" s="263"/>
      <c r="E143" s="264"/>
      <c r="F143" s="265"/>
      <c r="G143" s="264"/>
      <c r="H143" s="264"/>
      <c r="I143" s="263"/>
    </row>
    <row r="144" spans="3:9" s="159" customFormat="1" ht="12.75">
      <c r="C144" s="262"/>
      <c r="D144" s="263"/>
      <c r="E144" s="264"/>
      <c r="F144" s="265"/>
      <c r="G144" s="264"/>
      <c r="H144" s="264"/>
      <c r="I144" s="263"/>
    </row>
    <row r="145" spans="3:9" s="159" customFormat="1" ht="12.75">
      <c r="C145" s="262"/>
      <c r="D145" s="263"/>
      <c r="E145" s="264"/>
      <c r="F145" s="265"/>
      <c r="G145" s="264"/>
      <c r="H145" s="264"/>
      <c r="I145" s="263"/>
    </row>
    <row r="146" spans="3:9" s="159" customFormat="1" ht="12.75">
      <c r="C146" s="262"/>
      <c r="D146" s="263"/>
      <c r="E146" s="264"/>
      <c r="F146" s="265"/>
      <c r="G146" s="264"/>
      <c r="H146" s="264"/>
      <c r="I146" s="263"/>
    </row>
    <row r="147" spans="3:9" s="159" customFormat="1" ht="12.75">
      <c r="C147" s="262"/>
      <c r="D147" s="263"/>
      <c r="E147" s="264"/>
      <c r="F147" s="265"/>
      <c r="G147" s="264"/>
      <c r="H147" s="264"/>
      <c r="I147" s="263"/>
    </row>
    <row r="148" spans="3:9" s="159" customFormat="1" ht="12.75">
      <c r="C148" s="262"/>
      <c r="D148" s="263"/>
      <c r="E148" s="264"/>
      <c r="F148" s="265"/>
      <c r="G148" s="264"/>
      <c r="H148" s="264"/>
      <c r="I148" s="263"/>
    </row>
    <row r="149" spans="3:9" s="159" customFormat="1" ht="12.75">
      <c r="C149" s="262"/>
      <c r="D149" s="263"/>
      <c r="E149" s="264"/>
      <c r="F149" s="265"/>
      <c r="G149" s="264"/>
      <c r="H149" s="264"/>
      <c r="I149" s="263"/>
    </row>
    <row r="150" spans="3:9" s="159" customFormat="1" ht="12.75">
      <c r="C150" s="262"/>
      <c r="D150" s="263"/>
      <c r="E150" s="264"/>
      <c r="F150" s="265"/>
      <c r="G150" s="264"/>
      <c r="H150" s="264"/>
      <c r="I150" s="263"/>
    </row>
    <row r="151" spans="3:9" s="159" customFormat="1" ht="12.75">
      <c r="C151" s="262"/>
      <c r="D151" s="263"/>
      <c r="E151" s="264"/>
      <c r="F151" s="265"/>
      <c r="G151" s="264"/>
      <c r="H151" s="264"/>
      <c r="I151" s="263"/>
    </row>
    <row r="152" spans="3:9" s="159" customFormat="1" ht="12.75">
      <c r="C152" s="262"/>
      <c r="D152" s="263"/>
      <c r="E152" s="264"/>
      <c r="F152" s="265"/>
      <c r="G152" s="264"/>
      <c r="H152" s="264"/>
      <c r="I152" s="263"/>
    </row>
    <row r="153" spans="3:9" s="159" customFormat="1" ht="12.75">
      <c r="C153" s="262"/>
      <c r="D153" s="263"/>
      <c r="E153" s="264"/>
      <c r="F153" s="265"/>
      <c r="G153" s="264"/>
      <c r="H153" s="264"/>
      <c r="I153" s="263"/>
    </row>
    <row r="154" spans="3:9" s="159" customFormat="1" ht="12.75">
      <c r="C154" s="262"/>
      <c r="D154" s="263"/>
      <c r="E154" s="264"/>
      <c r="F154" s="265"/>
      <c r="G154" s="264"/>
      <c r="H154" s="264"/>
      <c r="I154" s="263"/>
    </row>
    <row r="155" spans="3:9" s="159" customFormat="1" ht="12.75">
      <c r="C155" s="262"/>
      <c r="D155" s="263"/>
      <c r="E155" s="264"/>
      <c r="F155" s="265"/>
      <c r="G155" s="264"/>
      <c r="H155" s="264"/>
      <c r="I155" s="263"/>
    </row>
    <row r="156" spans="3:9" s="159" customFormat="1" ht="12.75">
      <c r="C156" s="262"/>
      <c r="D156" s="263"/>
      <c r="E156" s="264"/>
      <c r="F156" s="265"/>
      <c r="G156" s="264"/>
      <c r="H156" s="264"/>
      <c r="I156" s="263"/>
    </row>
    <row r="157" spans="3:9" s="159" customFormat="1" ht="12.75">
      <c r="C157" s="262"/>
      <c r="D157" s="263"/>
      <c r="E157" s="264"/>
      <c r="F157" s="265"/>
      <c r="G157" s="264"/>
      <c r="H157" s="264"/>
      <c r="I157" s="263"/>
    </row>
    <row r="158" spans="3:9" s="159" customFormat="1" ht="12.75">
      <c r="C158" s="262"/>
      <c r="D158" s="263"/>
      <c r="E158" s="264"/>
      <c r="F158" s="265"/>
      <c r="G158" s="264"/>
      <c r="H158" s="264"/>
      <c r="I158" s="263"/>
    </row>
    <row r="159" spans="3:9" s="159" customFormat="1" ht="12.75">
      <c r="C159" s="262"/>
      <c r="D159" s="263"/>
      <c r="E159" s="264"/>
      <c r="F159" s="265"/>
      <c r="G159" s="264"/>
      <c r="H159" s="264"/>
      <c r="I159" s="263"/>
    </row>
    <row r="160" spans="3:9" s="159" customFormat="1" ht="12.75">
      <c r="C160" s="262"/>
      <c r="D160" s="263"/>
      <c r="E160" s="264"/>
      <c r="F160" s="265"/>
      <c r="G160" s="264"/>
      <c r="H160" s="264"/>
      <c r="I160" s="263"/>
    </row>
    <row r="161" spans="3:9" s="159" customFormat="1" ht="12.75">
      <c r="C161" s="262"/>
      <c r="D161" s="263"/>
      <c r="E161" s="264"/>
      <c r="F161" s="265"/>
      <c r="G161" s="264"/>
      <c r="H161" s="264"/>
      <c r="I161" s="263"/>
    </row>
    <row r="162" spans="3:9" s="159" customFormat="1" ht="12.75">
      <c r="C162" s="262"/>
      <c r="D162" s="263"/>
      <c r="E162" s="264"/>
      <c r="F162" s="265"/>
      <c r="G162" s="264"/>
      <c r="H162" s="264"/>
      <c r="I162" s="263"/>
    </row>
    <row r="163" spans="3:9" s="159" customFormat="1" ht="12.75">
      <c r="C163" s="262"/>
      <c r="D163" s="263"/>
      <c r="E163" s="264"/>
      <c r="F163" s="265"/>
      <c r="G163" s="264"/>
      <c r="H163" s="264"/>
      <c r="I163" s="263"/>
    </row>
    <row r="164" spans="3:9" s="159" customFormat="1" ht="12.75">
      <c r="C164" s="262"/>
      <c r="D164" s="263"/>
      <c r="E164" s="264"/>
      <c r="F164" s="265"/>
      <c r="G164" s="264"/>
      <c r="H164" s="264"/>
      <c r="I164" s="263"/>
    </row>
    <row r="165" spans="3:9" s="159" customFormat="1" ht="12.75">
      <c r="C165" s="262"/>
      <c r="D165" s="263"/>
      <c r="E165" s="264"/>
      <c r="F165" s="265"/>
      <c r="G165" s="264"/>
      <c r="H165" s="264"/>
      <c r="I165" s="263"/>
    </row>
    <row r="166" spans="3:9" s="159" customFormat="1" ht="12.75">
      <c r="C166" s="262"/>
      <c r="D166" s="263"/>
      <c r="E166" s="264"/>
      <c r="F166" s="265"/>
      <c r="G166" s="264"/>
      <c r="H166" s="264"/>
      <c r="I166" s="263"/>
    </row>
    <row r="167" spans="3:9" s="159" customFormat="1" ht="12.75">
      <c r="C167" s="262"/>
      <c r="D167" s="263"/>
      <c r="E167" s="264"/>
      <c r="F167" s="265"/>
      <c r="G167" s="264"/>
      <c r="H167" s="264"/>
      <c r="I167" s="263"/>
    </row>
    <row r="168" spans="3:9" s="159" customFormat="1" ht="12.75">
      <c r="C168" s="262"/>
      <c r="D168" s="263"/>
      <c r="E168" s="264"/>
      <c r="F168" s="265"/>
      <c r="G168" s="264"/>
      <c r="H168" s="264"/>
      <c r="I168" s="263"/>
    </row>
    <row r="169" spans="3:9" s="159" customFormat="1" ht="12.75">
      <c r="C169" s="262"/>
      <c r="D169" s="263"/>
      <c r="E169" s="264"/>
      <c r="F169" s="265"/>
      <c r="G169" s="264"/>
      <c r="H169" s="264"/>
      <c r="I169" s="263"/>
    </row>
    <row r="170" spans="3:9" s="159" customFormat="1" ht="12.75">
      <c r="C170" s="262"/>
      <c r="D170" s="263"/>
      <c r="E170" s="264"/>
      <c r="F170" s="265"/>
      <c r="G170" s="264"/>
      <c r="H170" s="264"/>
      <c r="I170" s="263"/>
    </row>
    <row r="171" spans="3:9" s="159" customFormat="1" ht="12.75">
      <c r="C171" s="262"/>
      <c r="D171" s="263"/>
      <c r="E171" s="264"/>
      <c r="F171" s="265"/>
      <c r="G171" s="264"/>
      <c r="H171" s="264"/>
      <c r="I171" s="263"/>
    </row>
    <row r="172" spans="3:9" s="159" customFormat="1" ht="12.75">
      <c r="C172" s="262"/>
      <c r="D172" s="263"/>
      <c r="E172" s="264"/>
      <c r="F172" s="265"/>
      <c r="G172" s="264"/>
      <c r="H172" s="264"/>
      <c r="I172" s="263"/>
    </row>
    <row r="173" spans="3:9" s="159" customFormat="1" ht="12.75">
      <c r="C173" s="262"/>
      <c r="D173" s="263"/>
      <c r="E173" s="264"/>
      <c r="F173" s="265"/>
      <c r="G173" s="264"/>
      <c r="H173" s="264"/>
      <c r="I173" s="263"/>
    </row>
    <row r="174" spans="3:9" s="159" customFormat="1" ht="12.75">
      <c r="C174" s="262"/>
      <c r="D174" s="263"/>
      <c r="E174" s="264"/>
      <c r="F174" s="265"/>
      <c r="G174" s="264"/>
      <c r="H174" s="264"/>
      <c r="I174" s="263"/>
    </row>
    <row r="175" spans="3:9" s="159" customFormat="1" ht="12.75">
      <c r="C175" s="262"/>
      <c r="D175" s="263"/>
      <c r="E175" s="264"/>
      <c r="F175" s="265"/>
      <c r="G175" s="264"/>
      <c r="H175" s="264"/>
      <c r="I175" s="263"/>
    </row>
    <row r="176" spans="3:9" s="159" customFormat="1" ht="12.75">
      <c r="C176" s="262"/>
      <c r="D176" s="263"/>
      <c r="E176" s="264"/>
      <c r="F176" s="265"/>
      <c r="G176" s="264"/>
      <c r="H176" s="264"/>
      <c r="I176" s="263"/>
    </row>
    <row r="177" spans="3:9" s="159" customFormat="1" ht="12.75">
      <c r="C177" s="262"/>
      <c r="D177" s="263"/>
      <c r="E177" s="264"/>
      <c r="F177" s="265"/>
      <c r="G177" s="264"/>
      <c r="H177" s="264"/>
      <c r="I177" s="263"/>
    </row>
    <row r="178" spans="3:9" s="159" customFormat="1" ht="12.75">
      <c r="C178" s="262"/>
      <c r="D178" s="263"/>
      <c r="E178" s="264"/>
      <c r="F178" s="265"/>
      <c r="G178" s="264"/>
      <c r="H178" s="264"/>
      <c r="I178" s="263"/>
    </row>
    <row r="179" spans="3:9" s="159" customFormat="1" ht="12.75">
      <c r="C179" s="262"/>
      <c r="D179" s="263"/>
      <c r="E179" s="264"/>
      <c r="F179" s="265"/>
      <c r="G179" s="264"/>
      <c r="H179" s="264"/>
      <c r="I179" s="263"/>
    </row>
    <row r="180" spans="3:9" s="159" customFormat="1" ht="12.75">
      <c r="C180" s="262"/>
      <c r="D180" s="263"/>
      <c r="E180" s="264"/>
      <c r="F180" s="265"/>
      <c r="G180" s="264"/>
      <c r="H180" s="264"/>
      <c r="I180" s="263"/>
    </row>
    <row r="181" spans="3:9" s="159" customFormat="1" ht="12.75">
      <c r="C181" s="262"/>
      <c r="D181" s="263"/>
      <c r="E181" s="264"/>
      <c r="F181" s="265"/>
      <c r="G181" s="264"/>
      <c r="H181" s="264"/>
      <c r="I181" s="263"/>
    </row>
    <row r="182" spans="3:9" s="159" customFormat="1" ht="12.75">
      <c r="C182" s="262"/>
      <c r="D182" s="263"/>
      <c r="E182" s="264"/>
      <c r="F182" s="265"/>
      <c r="G182" s="264"/>
      <c r="H182" s="264"/>
      <c r="I182" s="263"/>
    </row>
    <row r="183" spans="3:9" s="159" customFormat="1" ht="12.75">
      <c r="C183" s="262"/>
      <c r="D183" s="263"/>
      <c r="E183" s="264"/>
      <c r="F183" s="265"/>
      <c r="G183" s="264"/>
      <c r="H183" s="264"/>
      <c r="I183" s="263"/>
    </row>
    <row r="184" spans="3:9" s="159" customFormat="1" ht="12.75">
      <c r="C184" s="262"/>
      <c r="D184" s="263"/>
      <c r="E184" s="264"/>
      <c r="F184" s="265"/>
      <c r="G184" s="264"/>
      <c r="H184" s="264"/>
      <c r="I184" s="263"/>
    </row>
    <row r="185" spans="3:9" s="159" customFormat="1" ht="12.75">
      <c r="C185" s="262"/>
      <c r="D185" s="263"/>
      <c r="E185" s="264"/>
      <c r="F185" s="265"/>
      <c r="G185" s="264"/>
      <c r="H185" s="264"/>
      <c r="I185" s="263"/>
    </row>
    <row r="186" spans="3:9" s="159" customFormat="1" ht="12.75">
      <c r="C186" s="262"/>
      <c r="D186" s="263"/>
      <c r="E186" s="264"/>
      <c r="F186" s="265"/>
      <c r="G186" s="264"/>
      <c r="H186" s="264"/>
      <c r="I186" s="263"/>
    </row>
    <row r="187" spans="3:9" s="159" customFormat="1" ht="12.75">
      <c r="C187" s="262"/>
      <c r="D187" s="263"/>
      <c r="E187" s="264"/>
      <c r="F187" s="265"/>
      <c r="G187" s="264"/>
      <c r="H187" s="264"/>
      <c r="I187" s="263"/>
    </row>
    <row r="188" spans="3:9" s="159" customFormat="1" ht="12.75">
      <c r="C188" s="262"/>
      <c r="D188" s="263"/>
      <c r="E188" s="264"/>
      <c r="F188" s="265"/>
      <c r="G188" s="264"/>
      <c r="H188" s="264"/>
      <c r="I188" s="263"/>
    </row>
    <row r="189" spans="3:9" s="159" customFormat="1" ht="12.75">
      <c r="C189" s="262"/>
      <c r="D189" s="263"/>
      <c r="E189" s="264"/>
      <c r="F189" s="265"/>
      <c r="G189" s="264"/>
      <c r="H189" s="264"/>
      <c r="I189" s="263"/>
    </row>
    <row r="190" spans="3:9" s="159" customFormat="1" ht="12.75">
      <c r="C190" s="262"/>
      <c r="D190" s="263"/>
      <c r="E190" s="264"/>
      <c r="F190" s="265"/>
      <c r="G190" s="264"/>
      <c r="H190" s="264"/>
      <c r="I190" s="263"/>
    </row>
    <row r="191" spans="3:9" s="159" customFormat="1" ht="12.75">
      <c r="C191" s="262"/>
      <c r="D191" s="263"/>
      <c r="E191" s="264"/>
      <c r="F191" s="265"/>
      <c r="G191" s="264"/>
      <c r="H191" s="264"/>
      <c r="I191" s="263"/>
    </row>
    <row r="192" spans="3:9" s="159" customFormat="1" ht="12.75">
      <c r="C192" s="262"/>
      <c r="D192" s="263"/>
      <c r="E192" s="264"/>
      <c r="F192" s="265"/>
      <c r="G192" s="264"/>
      <c r="H192" s="264"/>
      <c r="I192" s="263"/>
    </row>
    <row r="193" spans="3:9" s="159" customFormat="1" ht="12.75">
      <c r="C193" s="262"/>
      <c r="D193" s="263"/>
      <c r="E193" s="264"/>
      <c r="F193" s="265"/>
      <c r="G193" s="264"/>
      <c r="H193" s="264"/>
      <c r="I193" s="263"/>
    </row>
    <row r="194" spans="3:9" s="159" customFormat="1" ht="12.75">
      <c r="C194" s="262"/>
      <c r="D194" s="263"/>
      <c r="E194" s="264"/>
      <c r="F194" s="265"/>
      <c r="G194" s="264"/>
      <c r="H194" s="264"/>
      <c r="I194" s="263"/>
    </row>
    <row r="195" spans="3:9" s="159" customFormat="1" ht="12.75">
      <c r="C195" s="262"/>
      <c r="D195" s="263"/>
      <c r="E195" s="264"/>
      <c r="F195" s="265"/>
      <c r="G195" s="264"/>
      <c r="H195" s="264"/>
      <c r="I195" s="263"/>
    </row>
    <row r="196" spans="3:9" s="159" customFormat="1" ht="12.75">
      <c r="C196" s="262"/>
      <c r="D196" s="263"/>
      <c r="E196" s="264"/>
      <c r="F196" s="265"/>
      <c r="G196" s="264"/>
      <c r="H196" s="264"/>
      <c r="I196" s="263"/>
    </row>
    <row r="197" spans="3:9" s="159" customFormat="1" ht="12.75">
      <c r="C197" s="262"/>
      <c r="D197" s="263"/>
      <c r="E197" s="264"/>
      <c r="F197" s="265"/>
      <c r="G197" s="264"/>
      <c r="H197" s="264"/>
      <c r="I197" s="263"/>
    </row>
    <row r="198" spans="3:9" s="159" customFormat="1" ht="12.75">
      <c r="C198" s="262"/>
      <c r="D198" s="263"/>
      <c r="E198" s="264"/>
      <c r="F198" s="265"/>
      <c r="G198" s="264"/>
      <c r="H198" s="264"/>
      <c r="I198" s="263"/>
    </row>
    <row r="199" spans="3:9" s="159" customFormat="1" ht="12.75">
      <c r="C199" s="262"/>
      <c r="D199" s="263"/>
      <c r="E199" s="264"/>
      <c r="F199" s="265"/>
      <c r="G199" s="264"/>
      <c r="H199" s="264"/>
      <c r="I199" s="263"/>
    </row>
    <row r="200" spans="3:9" s="159" customFormat="1" ht="12.75">
      <c r="C200" s="262"/>
      <c r="D200" s="263"/>
      <c r="E200" s="264"/>
      <c r="F200" s="265"/>
      <c r="G200" s="264"/>
      <c r="H200" s="264"/>
      <c r="I200" s="263"/>
    </row>
    <row r="201" spans="3:9" s="159" customFormat="1" ht="12.75">
      <c r="C201" s="262"/>
      <c r="D201" s="263"/>
      <c r="E201" s="264"/>
      <c r="F201" s="265"/>
      <c r="G201" s="264"/>
      <c r="H201" s="264"/>
      <c r="I201" s="263"/>
    </row>
    <row r="202" spans="3:9" s="159" customFormat="1" ht="12.75">
      <c r="C202" s="262"/>
      <c r="D202" s="263"/>
      <c r="E202" s="264"/>
      <c r="F202" s="265"/>
      <c r="G202" s="264"/>
      <c r="H202" s="264"/>
      <c r="I202" s="263"/>
    </row>
    <row r="203" spans="3:9" s="159" customFormat="1" ht="12.75">
      <c r="C203" s="262"/>
      <c r="D203" s="263"/>
      <c r="E203" s="264"/>
      <c r="F203" s="265"/>
      <c r="G203" s="264"/>
      <c r="H203" s="264"/>
      <c r="I203" s="263"/>
    </row>
    <row r="204" spans="3:9" s="159" customFormat="1" ht="12.75">
      <c r="C204" s="262"/>
      <c r="D204" s="263"/>
      <c r="E204" s="264"/>
      <c r="F204" s="265"/>
      <c r="G204" s="264"/>
      <c r="H204" s="264"/>
      <c r="I204" s="263"/>
    </row>
    <row r="205" spans="3:9" s="159" customFormat="1" ht="12.75">
      <c r="C205" s="262"/>
      <c r="D205" s="263"/>
      <c r="E205" s="264"/>
      <c r="F205" s="265"/>
      <c r="G205" s="264"/>
      <c r="H205" s="264"/>
      <c r="I205" s="263"/>
    </row>
    <row r="206" spans="3:9" s="159" customFormat="1" ht="12.75">
      <c r="C206" s="262"/>
      <c r="D206" s="263"/>
      <c r="E206" s="264"/>
      <c r="F206" s="265"/>
      <c r="G206" s="264"/>
      <c r="H206" s="264"/>
      <c r="I206" s="263"/>
    </row>
    <row r="207" spans="3:9" s="159" customFormat="1" ht="12.75">
      <c r="C207" s="262"/>
      <c r="D207" s="263"/>
      <c r="E207" s="264"/>
      <c r="F207" s="265"/>
      <c r="G207" s="264"/>
      <c r="H207" s="264"/>
      <c r="I207" s="263"/>
    </row>
    <row r="208" spans="3:9" s="159" customFormat="1" ht="12.75">
      <c r="C208" s="262"/>
      <c r="D208" s="263"/>
      <c r="E208" s="264"/>
      <c r="F208" s="265"/>
      <c r="G208" s="264"/>
      <c r="H208" s="264"/>
      <c r="I208" s="263"/>
    </row>
    <row r="209" spans="3:9" s="159" customFormat="1" ht="12.75">
      <c r="C209" s="262"/>
      <c r="D209" s="263"/>
      <c r="E209" s="264"/>
      <c r="F209" s="265"/>
      <c r="G209" s="264"/>
      <c r="H209" s="264"/>
      <c r="I209" s="263"/>
    </row>
    <row r="210" spans="3:9" s="159" customFormat="1" ht="12.75">
      <c r="C210" s="262"/>
      <c r="D210" s="263"/>
      <c r="E210" s="264"/>
      <c r="F210" s="265"/>
      <c r="G210" s="264"/>
      <c r="H210" s="264"/>
      <c r="I210" s="263"/>
    </row>
    <row r="211" spans="3:9" s="159" customFormat="1" ht="12.75">
      <c r="C211" s="262"/>
      <c r="D211" s="263"/>
      <c r="E211" s="264"/>
      <c r="F211" s="265"/>
      <c r="G211" s="264"/>
      <c r="H211" s="264"/>
      <c r="I211" s="263"/>
    </row>
    <row r="212" spans="3:9" s="159" customFormat="1" ht="12.75">
      <c r="C212" s="262"/>
      <c r="D212" s="263"/>
      <c r="E212" s="264"/>
      <c r="F212" s="265"/>
      <c r="G212" s="264"/>
      <c r="H212" s="264"/>
      <c r="I212" s="263"/>
    </row>
    <row r="213" spans="3:9" s="159" customFormat="1" ht="12.75">
      <c r="C213" s="262"/>
      <c r="D213" s="263"/>
      <c r="E213" s="264"/>
      <c r="F213" s="265"/>
      <c r="G213" s="264"/>
      <c r="H213" s="264"/>
      <c r="I213" s="263"/>
    </row>
    <row r="214" spans="3:9" s="159" customFormat="1" ht="12.75">
      <c r="C214" s="262"/>
      <c r="D214" s="263"/>
      <c r="E214" s="264"/>
      <c r="F214" s="265"/>
      <c r="G214" s="264"/>
      <c r="H214" s="264"/>
      <c r="I214" s="263"/>
    </row>
    <row r="215" spans="3:9" s="159" customFormat="1" ht="12.75">
      <c r="C215" s="262"/>
      <c r="D215" s="263"/>
      <c r="E215" s="264"/>
      <c r="F215" s="265"/>
      <c r="G215" s="264"/>
      <c r="H215" s="264"/>
      <c r="I215" s="263"/>
    </row>
    <row r="216" spans="3:9" s="159" customFormat="1" ht="12.75">
      <c r="C216" s="262"/>
      <c r="D216" s="263"/>
      <c r="E216" s="264"/>
      <c r="F216" s="265"/>
      <c r="G216" s="264"/>
      <c r="H216" s="264"/>
      <c r="I216" s="263"/>
    </row>
    <row r="217" spans="3:9" s="159" customFormat="1" ht="12.75">
      <c r="C217" s="262"/>
      <c r="D217" s="263"/>
      <c r="E217" s="264"/>
      <c r="F217" s="265"/>
      <c r="G217" s="264"/>
      <c r="H217" s="264"/>
      <c r="I217" s="263"/>
    </row>
    <row r="218" spans="3:9" s="159" customFormat="1" ht="12.75">
      <c r="C218" s="262"/>
      <c r="D218" s="263"/>
      <c r="E218" s="264"/>
      <c r="F218" s="265"/>
      <c r="G218" s="264"/>
      <c r="H218" s="264"/>
      <c r="I218" s="263"/>
    </row>
    <row r="219" spans="3:9" s="159" customFormat="1" ht="12.75">
      <c r="C219" s="262"/>
      <c r="D219" s="263"/>
      <c r="E219" s="264"/>
      <c r="F219" s="265"/>
      <c r="G219" s="264"/>
      <c r="H219" s="264"/>
      <c r="I219" s="263"/>
    </row>
    <row r="220" spans="3:9" s="159" customFormat="1" ht="12.75">
      <c r="C220" s="262"/>
      <c r="D220" s="263"/>
      <c r="E220" s="264"/>
      <c r="F220" s="265"/>
      <c r="G220" s="264"/>
      <c r="H220" s="264"/>
      <c r="I220" s="263"/>
    </row>
    <row r="221" spans="3:9" s="159" customFormat="1" ht="12.75">
      <c r="C221" s="262"/>
      <c r="D221" s="263"/>
      <c r="E221" s="264"/>
      <c r="F221" s="265"/>
      <c r="G221" s="264"/>
      <c r="H221" s="264"/>
      <c r="I221" s="263"/>
    </row>
    <row r="222" spans="3:9" s="159" customFormat="1" ht="12.75">
      <c r="C222" s="262"/>
      <c r="D222" s="263"/>
      <c r="E222" s="264"/>
      <c r="F222" s="265"/>
      <c r="G222" s="264"/>
      <c r="H222" s="264"/>
      <c r="I222" s="263"/>
    </row>
    <row r="223" spans="3:9" s="159" customFormat="1" ht="12.75">
      <c r="C223" s="262"/>
      <c r="D223" s="263"/>
      <c r="E223" s="264"/>
      <c r="F223" s="265"/>
      <c r="G223" s="264"/>
      <c r="H223" s="264"/>
      <c r="I223" s="263"/>
    </row>
    <row r="224" spans="3:9" s="159" customFormat="1" ht="12.75">
      <c r="C224" s="262"/>
      <c r="D224" s="263"/>
      <c r="E224" s="264"/>
      <c r="F224" s="265"/>
      <c r="G224" s="264"/>
      <c r="H224" s="264"/>
      <c r="I224" s="263"/>
    </row>
    <row r="225" spans="3:9" s="159" customFormat="1" ht="12.75">
      <c r="C225" s="262"/>
      <c r="D225" s="263"/>
      <c r="E225" s="264"/>
      <c r="F225" s="265"/>
      <c r="G225" s="264"/>
      <c r="H225" s="264"/>
      <c r="I225" s="263"/>
    </row>
    <row r="226" spans="3:9" s="159" customFormat="1" ht="12.75">
      <c r="C226" s="262"/>
      <c r="D226" s="263"/>
      <c r="E226" s="264"/>
      <c r="F226" s="265"/>
      <c r="G226" s="264"/>
      <c r="H226" s="264"/>
      <c r="I226" s="263"/>
    </row>
    <row r="227" spans="3:9" s="159" customFormat="1" ht="12.75">
      <c r="C227" s="262"/>
      <c r="D227" s="263"/>
      <c r="E227" s="264"/>
      <c r="F227" s="265"/>
      <c r="G227" s="264"/>
      <c r="H227" s="264"/>
      <c r="I227" s="263"/>
    </row>
    <row r="228" spans="3:9" s="159" customFormat="1" ht="12.75">
      <c r="C228" s="262"/>
      <c r="D228" s="263"/>
      <c r="E228" s="264"/>
      <c r="F228" s="265"/>
      <c r="G228" s="264"/>
      <c r="H228" s="264"/>
      <c r="I228" s="263"/>
    </row>
    <row r="229" spans="3:9" s="159" customFormat="1" ht="12.75">
      <c r="C229" s="262"/>
      <c r="D229" s="263"/>
      <c r="E229" s="264"/>
      <c r="F229" s="265"/>
      <c r="G229" s="264"/>
      <c r="H229" s="264"/>
      <c r="I229" s="263"/>
    </row>
    <row r="230" spans="3:9" s="159" customFormat="1" ht="12.75">
      <c r="C230" s="262"/>
      <c r="D230" s="263"/>
      <c r="E230" s="264"/>
      <c r="F230" s="265"/>
      <c r="G230" s="264"/>
      <c r="H230" s="264"/>
      <c r="I230" s="263"/>
    </row>
    <row r="231" spans="3:9" s="159" customFormat="1" ht="12.75">
      <c r="C231" s="262"/>
      <c r="D231" s="263"/>
      <c r="E231" s="264"/>
      <c r="F231" s="265"/>
      <c r="G231" s="264"/>
      <c r="H231" s="264"/>
      <c r="I231" s="263"/>
    </row>
    <row r="232" spans="3:9" s="159" customFormat="1" ht="12.75">
      <c r="C232" s="262"/>
      <c r="D232" s="263"/>
      <c r="E232" s="264"/>
      <c r="F232" s="265"/>
      <c r="G232" s="264"/>
      <c r="H232" s="264"/>
      <c r="I232" s="263"/>
    </row>
    <row r="233" spans="3:9" s="159" customFormat="1" ht="12.75">
      <c r="C233" s="262"/>
      <c r="D233" s="263"/>
      <c r="E233" s="264"/>
      <c r="F233" s="265"/>
      <c r="G233" s="264"/>
      <c r="H233" s="264"/>
      <c r="I233" s="263"/>
    </row>
    <row r="234" spans="3:9" s="159" customFormat="1" ht="12.75">
      <c r="C234" s="262"/>
      <c r="D234" s="263"/>
      <c r="E234" s="264"/>
      <c r="F234" s="265"/>
      <c r="G234" s="264"/>
      <c r="H234" s="264"/>
      <c r="I234" s="263"/>
    </row>
    <row r="235" spans="3:9" s="159" customFormat="1" ht="12.75">
      <c r="C235" s="262"/>
      <c r="D235" s="263"/>
      <c r="E235" s="264"/>
      <c r="F235" s="265"/>
      <c r="G235" s="264"/>
      <c r="H235" s="264"/>
      <c r="I235" s="263"/>
    </row>
    <row r="236" spans="3:9" s="159" customFormat="1" ht="12.75">
      <c r="C236" s="262"/>
      <c r="D236" s="263"/>
      <c r="E236" s="264"/>
      <c r="F236" s="265"/>
      <c r="G236" s="264"/>
      <c r="H236" s="264"/>
      <c r="I236" s="263"/>
    </row>
    <row r="237" spans="3:9" s="159" customFormat="1" ht="12.75">
      <c r="C237" s="262"/>
      <c r="D237" s="263"/>
      <c r="E237" s="264"/>
      <c r="F237" s="265"/>
      <c r="G237" s="264"/>
      <c r="H237" s="264"/>
      <c r="I237" s="263"/>
    </row>
    <row r="238" spans="3:9" s="159" customFormat="1" ht="12.75">
      <c r="C238" s="262"/>
      <c r="D238" s="263"/>
      <c r="E238" s="264"/>
      <c r="F238" s="265"/>
      <c r="G238" s="264"/>
      <c r="H238" s="264"/>
      <c r="I238" s="263"/>
    </row>
    <row r="239" spans="3:9" s="159" customFormat="1" ht="12.75">
      <c r="C239" s="262"/>
      <c r="D239" s="263"/>
      <c r="E239" s="264"/>
      <c r="F239" s="265"/>
      <c r="G239" s="264"/>
      <c r="H239" s="264"/>
      <c r="I239" s="263"/>
    </row>
    <row r="240" spans="3:9" s="159" customFormat="1" ht="12.75">
      <c r="C240" s="262"/>
      <c r="D240" s="263"/>
      <c r="E240" s="264"/>
      <c r="F240" s="265"/>
      <c r="G240" s="264"/>
      <c r="H240" s="264"/>
      <c r="I240" s="263"/>
    </row>
    <row r="241" spans="3:9" s="159" customFormat="1" ht="12.75">
      <c r="C241" s="262"/>
      <c r="D241" s="263"/>
      <c r="E241" s="264"/>
      <c r="F241" s="265"/>
      <c r="G241" s="264"/>
      <c r="H241" s="264"/>
      <c r="I241" s="263"/>
    </row>
    <row r="242" spans="3:9" s="159" customFormat="1" ht="12.75">
      <c r="C242" s="262"/>
      <c r="D242" s="263"/>
      <c r="E242" s="264"/>
      <c r="F242" s="265"/>
      <c r="G242" s="264"/>
      <c r="H242" s="264"/>
      <c r="I242" s="263"/>
    </row>
    <row r="243" spans="3:9" s="159" customFormat="1" ht="12.75">
      <c r="C243" s="262"/>
      <c r="D243" s="263"/>
      <c r="E243" s="264"/>
      <c r="F243" s="265"/>
      <c r="G243" s="264"/>
      <c r="H243" s="264"/>
      <c r="I243" s="263"/>
    </row>
    <row r="244" spans="3:9" s="159" customFormat="1" ht="12.75">
      <c r="C244" s="262"/>
      <c r="D244" s="263"/>
      <c r="E244" s="264"/>
      <c r="F244" s="265"/>
      <c r="G244" s="264"/>
      <c r="H244" s="264"/>
      <c r="I244" s="263"/>
    </row>
    <row r="245" spans="3:9" s="159" customFormat="1" ht="12.75">
      <c r="C245" s="262"/>
      <c r="D245" s="263"/>
      <c r="E245" s="264"/>
      <c r="F245" s="265"/>
      <c r="G245" s="264"/>
      <c r="H245" s="264"/>
      <c r="I245" s="263"/>
    </row>
    <row r="246" spans="3:9" s="159" customFormat="1" ht="12.75">
      <c r="C246" s="262"/>
      <c r="D246" s="263"/>
      <c r="E246" s="264"/>
      <c r="F246" s="265"/>
      <c r="G246" s="264"/>
      <c r="H246" s="264"/>
      <c r="I246" s="263"/>
    </row>
    <row r="247" spans="3:9" s="159" customFormat="1" ht="12.75">
      <c r="C247" s="262"/>
      <c r="D247" s="263"/>
      <c r="E247" s="264"/>
      <c r="F247" s="265"/>
      <c r="G247" s="264"/>
      <c r="H247" s="264"/>
      <c r="I247" s="263"/>
    </row>
    <row r="248" spans="3:9" s="159" customFormat="1" ht="12.75">
      <c r="C248" s="262"/>
      <c r="D248" s="263"/>
      <c r="E248" s="264"/>
      <c r="F248" s="265"/>
      <c r="G248" s="264"/>
      <c r="H248" s="264"/>
      <c r="I248" s="263"/>
    </row>
    <row r="249" spans="3:9" s="159" customFormat="1" ht="12.75">
      <c r="C249" s="262"/>
      <c r="D249" s="263"/>
      <c r="E249" s="264"/>
      <c r="F249" s="265"/>
      <c r="G249" s="264"/>
      <c r="H249" s="264"/>
      <c r="I249" s="263"/>
    </row>
    <row r="250" spans="3:9" s="159" customFormat="1" ht="12.75">
      <c r="C250" s="262"/>
      <c r="D250" s="263"/>
      <c r="E250" s="264"/>
      <c r="F250" s="265"/>
      <c r="G250" s="264"/>
      <c r="H250" s="264"/>
      <c r="I250" s="263"/>
    </row>
    <row r="251" spans="3:9" s="159" customFormat="1" ht="12.75">
      <c r="C251" s="262"/>
      <c r="D251" s="263"/>
      <c r="E251" s="264"/>
      <c r="F251" s="265"/>
      <c r="G251" s="264"/>
      <c r="H251" s="264"/>
      <c r="I251" s="263"/>
    </row>
    <row r="252" spans="3:9" s="159" customFormat="1" ht="12.75">
      <c r="C252" s="262"/>
      <c r="D252" s="263"/>
      <c r="E252" s="264"/>
      <c r="F252" s="265"/>
      <c r="G252" s="264"/>
      <c r="H252" s="264"/>
      <c r="I252" s="263"/>
    </row>
    <row r="253" spans="3:9" s="159" customFormat="1" ht="12.75">
      <c r="C253" s="262"/>
      <c r="D253" s="263"/>
      <c r="E253" s="264"/>
      <c r="F253" s="265"/>
      <c r="G253" s="264"/>
      <c r="H253" s="264"/>
      <c r="I253" s="263"/>
    </row>
    <row r="254" spans="3:9" s="159" customFormat="1" ht="12.75">
      <c r="C254" s="262"/>
      <c r="D254" s="263"/>
      <c r="E254" s="264"/>
      <c r="F254" s="265"/>
      <c r="G254" s="264"/>
      <c r="H254" s="264"/>
      <c r="I254" s="263"/>
    </row>
    <row r="255" spans="3:9" s="159" customFormat="1" ht="12.75">
      <c r="C255" s="262"/>
      <c r="D255" s="263"/>
      <c r="E255" s="264"/>
      <c r="F255" s="265"/>
      <c r="G255" s="264"/>
      <c r="H255" s="264"/>
      <c r="I255" s="263"/>
    </row>
    <row r="256" spans="3:9" s="159" customFormat="1" ht="12.75">
      <c r="C256" s="262"/>
      <c r="D256" s="263"/>
      <c r="E256" s="264"/>
      <c r="F256" s="265"/>
      <c r="G256" s="264"/>
      <c r="H256" s="264"/>
      <c r="I256" s="263"/>
    </row>
    <row r="257" spans="3:9" s="159" customFormat="1" ht="12.75">
      <c r="C257" s="262"/>
      <c r="D257" s="263"/>
      <c r="E257" s="264"/>
      <c r="F257" s="265"/>
      <c r="G257" s="264"/>
      <c r="H257" s="264"/>
      <c r="I257" s="263"/>
    </row>
    <row r="258" spans="3:9" s="159" customFormat="1" ht="12.75">
      <c r="C258" s="262"/>
      <c r="D258" s="263"/>
      <c r="E258" s="264"/>
      <c r="F258" s="265"/>
      <c r="G258" s="264"/>
      <c r="H258" s="264"/>
      <c r="I258" s="263"/>
    </row>
    <row r="259" spans="3:9" s="159" customFormat="1" ht="12.75">
      <c r="C259" s="262"/>
      <c r="D259" s="263"/>
      <c r="E259" s="264"/>
      <c r="F259" s="265"/>
      <c r="G259" s="264"/>
      <c r="H259" s="264"/>
      <c r="I259" s="263"/>
    </row>
    <row r="260" spans="3:9" s="159" customFormat="1" ht="12.75">
      <c r="C260" s="262"/>
      <c r="D260" s="263"/>
      <c r="E260" s="264"/>
      <c r="F260" s="265"/>
      <c r="G260" s="264"/>
      <c r="H260" s="264"/>
      <c r="I260" s="263"/>
    </row>
    <row r="261" spans="3:9" s="159" customFormat="1" ht="12.75">
      <c r="C261" s="262"/>
      <c r="D261" s="263"/>
      <c r="E261" s="264"/>
      <c r="F261" s="265"/>
      <c r="G261" s="264"/>
      <c r="H261" s="264"/>
      <c r="I261" s="263"/>
    </row>
    <row r="262" spans="3:9" s="159" customFormat="1" ht="12.75">
      <c r="C262" s="262"/>
      <c r="D262" s="263"/>
      <c r="E262" s="264"/>
      <c r="F262" s="265"/>
      <c r="G262" s="264"/>
      <c r="H262" s="264"/>
      <c r="I262" s="263"/>
    </row>
    <row r="263" spans="3:9" s="159" customFormat="1" ht="12.75">
      <c r="C263" s="262"/>
      <c r="D263" s="263"/>
      <c r="E263" s="264"/>
      <c r="F263" s="265"/>
      <c r="G263" s="264"/>
      <c r="H263" s="264"/>
      <c r="I263" s="263"/>
    </row>
    <row r="264" spans="3:9" s="159" customFormat="1" ht="12.75">
      <c r="C264" s="262"/>
      <c r="D264" s="263"/>
      <c r="E264" s="264"/>
      <c r="F264" s="265"/>
      <c r="G264" s="264"/>
      <c r="H264" s="264"/>
      <c r="I264" s="263"/>
    </row>
    <row r="265" spans="3:9" s="159" customFormat="1" ht="12.75">
      <c r="C265" s="262"/>
      <c r="D265" s="263"/>
      <c r="E265" s="264"/>
      <c r="F265" s="265"/>
      <c r="G265" s="264"/>
      <c r="H265" s="264"/>
      <c r="I265" s="263"/>
    </row>
    <row r="266" spans="3:9" s="159" customFormat="1" ht="12.75">
      <c r="C266" s="262"/>
      <c r="D266" s="263"/>
      <c r="E266" s="264"/>
      <c r="F266" s="265"/>
      <c r="G266" s="264"/>
      <c r="H266" s="264"/>
      <c r="I266" s="263"/>
    </row>
    <row r="267" spans="3:9" s="159" customFormat="1" ht="12.75">
      <c r="C267" s="262"/>
      <c r="D267" s="263"/>
      <c r="E267" s="264"/>
      <c r="F267" s="265"/>
      <c r="G267" s="264"/>
      <c r="H267" s="264"/>
      <c r="I267" s="263"/>
    </row>
    <row r="268" spans="3:9" s="159" customFormat="1" ht="12.75">
      <c r="C268" s="262"/>
      <c r="D268" s="263"/>
      <c r="E268" s="264"/>
      <c r="F268" s="265"/>
      <c r="G268" s="264"/>
      <c r="H268" s="264"/>
      <c r="I268" s="263"/>
    </row>
    <row r="269" spans="3:9" s="159" customFormat="1" ht="12.75">
      <c r="C269" s="262"/>
      <c r="D269" s="263"/>
      <c r="E269" s="264"/>
      <c r="F269" s="265"/>
      <c r="G269" s="264"/>
      <c r="H269" s="264"/>
      <c r="I269" s="263"/>
    </row>
    <row r="270" spans="3:9" s="159" customFormat="1" ht="12.75">
      <c r="C270" s="262"/>
      <c r="D270" s="263"/>
      <c r="E270" s="264"/>
      <c r="F270" s="265"/>
      <c r="G270" s="264"/>
      <c r="H270" s="264"/>
      <c r="I270" s="263"/>
    </row>
    <row r="271" spans="3:9" s="159" customFormat="1" ht="12.75">
      <c r="C271" s="262"/>
      <c r="D271" s="263"/>
      <c r="E271" s="264"/>
      <c r="F271" s="265"/>
      <c r="G271" s="264"/>
      <c r="H271" s="264"/>
      <c r="I271" s="263"/>
    </row>
    <row r="272" spans="3:9" s="159" customFormat="1" ht="12.75">
      <c r="C272" s="262"/>
      <c r="D272" s="263"/>
      <c r="E272" s="264"/>
      <c r="F272" s="265"/>
      <c r="G272" s="264"/>
      <c r="H272" s="264"/>
      <c r="I272" s="263"/>
    </row>
    <row r="273" spans="3:9" s="159" customFormat="1" ht="12.75">
      <c r="C273" s="262"/>
      <c r="D273" s="263"/>
      <c r="E273" s="264"/>
      <c r="F273" s="265"/>
      <c r="G273" s="264"/>
      <c r="H273" s="264"/>
      <c r="I273" s="263"/>
    </row>
    <row r="274" spans="3:9" s="159" customFormat="1" ht="12.75">
      <c r="C274" s="262"/>
      <c r="D274" s="263"/>
      <c r="E274" s="264"/>
      <c r="F274" s="265"/>
      <c r="G274" s="264"/>
      <c r="H274" s="264"/>
      <c r="I274" s="263"/>
    </row>
    <row r="275" spans="3:9" s="159" customFormat="1" ht="12.75">
      <c r="C275" s="262"/>
      <c r="D275" s="263"/>
      <c r="E275" s="264"/>
      <c r="F275" s="265"/>
      <c r="G275" s="264"/>
      <c r="H275" s="264"/>
      <c r="I275" s="263"/>
    </row>
    <row r="276" spans="3:9" s="159" customFormat="1" ht="12.75">
      <c r="C276" s="262"/>
      <c r="D276" s="263"/>
      <c r="E276" s="264"/>
      <c r="F276" s="265"/>
      <c r="G276" s="264"/>
      <c r="H276" s="264"/>
      <c r="I276" s="263"/>
    </row>
    <row r="277" spans="3:9" s="159" customFormat="1" ht="12.75">
      <c r="C277" s="262"/>
      <c r="D277" s="263"/>
      <c r="E277" s="264"/>
      <c r="F277" s="265"/>
      <c r="G277" s="264"/>
      <c r="H277" s="264"/>
      <c r="I277" s="263"/>
    </row>
    <row r="278" spans="3:9" s="159" customFormat="1" ht="12.75">
      <c r="C278" s="262"/>
      <c r="D278" s="263"/>
      <c r="E278" s="264"/>
      <c r="F278" s="265"/>
      <c r="G278" s="264"/>
      <c r="H278" s="264"/>
      <c r="I278" s="263"/>
    </row>
    <row r="279" spans="3:9" s="159" customFormat="1" ht="12.75">
      <c r="C279" s="262"/>
      <c r="D279" s="263"/>
      <c r="E279" s="264"/>
      <c r="F279" s="265"/>
      <c r="G279" s="264"/>
      <c r="H279" s="264"/>
      <c r="I279" s="263"/>
    </row>
    <row r="280" spans="3:9" s="159" customFormat="1" ht="12.75">
      <c r="C280" s="262"/>
      <c r="D280" s="263"/>
      <c r="E280" s="264"/>
      <c r="F280" s="265"/>
      <c r="G280" s="264"/>
      <c r="H280" s="264"/>
      <c r="I280" s="263"/>
    </row>
    <row r="281" spans="3:9" s="159" customFormat="1" ht="12.75">
      <c r="C281" s="262"/>
      <c r="D281" s="263"/>
      <c r="E281" s="264"/>
      <c r="F281" s="265"/>
      <c r="G281" s="264"/>
      <c r="H281" s="264"/>
      <c r="I281" s="263"/>
    </row>
    <row r="282" spans="3:9" s="159" customFormat="1" ht="12.75">
      <c r="C282" s="262"/>
      <c r="D282" s="263"/>
      <c r="E282" s="264"/>
      <c r="F282" s="265"/>
      <c r="G282" s="264"/>
      <c r="H282" s="264"/>
      <c r="I282" s="263"/>
    </row>
    <row r="283" spans="3:9" s="159" customFormat="1" ht="12.75">
      <c r="C283" s="262"/>
      <c r="D283" s="263"/>
      <c r="E283" s="264"/>
      <c r="F283" s="265"/>
      <c r="G283" s="264"/>
      <c r="H283" s="264"/>
      <c r="I283" s="263"/>
    </row>
    <row r="284" spans="3:9" s="159" customFormat="1" ht="12.75">
      <c r="C284" s="262"/>
      <c r="D284" s="263"/>
      <c r="E284" s="264"/>
      <c r="F284" s="265"/>
      <c r="G284" s="264"/>
      <c r="H284" s="264"/>
      <c r="I284" s="263"/>
    </row>
    <row r="285" spans="3:9" s="159" customFormat="1" ht="12.75">
      <c r="C285" s="262"/>
      <c r="D285" s="263"/>
      <c r="E285" s="264"/>
      <c r="F285" s="265"/>
      <c r="G285" s="264"/>
      <c r="H285" s="264"/>
      <c r="I285" s="263"/>
    </row>
    <row r="286" spans="3:9" s="159" customFormat="1" ht="12.75">
      <c r="C286" s="262"/>
      <c r="D286" s="263"/>
      <c r="E286" s="264"/>
      <c r="F286" s="265"/>
      <c r="G286" s="264"/>
      <c r="H286" s="264"/>
      <c r="I286" s="263"/>
    </row>
    <row r="287" spans="3:9" s="159" customFormat="1" ht="12.75">
      <c r="C287" s="262"/>
      <c r="D287" s="263"/>
      <c r="E287" s="264"/>
      <c r="F287" s="265"/>
      <c r="G287" s="264"/>
      <c r="H287" s="264"/>
      <c r="I287" s="263"/>
    </row>
    <row r="288" spans="3:9" s="159" customFormat="1" ht="12.75">
      <c r="C288" s="262"/>
      <c r="D288" s="263"/>
      <c r="E288" s="264"/>
      <c r="F288" s="265"/>
      <c r="G288" s="264"/>
      <c r="H288" s="264"/>
      <c r="I288" s="263"/>
    </row>
    <row r="289" spans="3:9" s="159" customFormat="1" ht="12.75">
      <c r="C289" s="262"/>
      <c r="D289" s="263"/>
      <c r="E289" s="264"/>
      <c r="F289" s="265"/>
      <c r="G289" s="264"/>
      <c r="H289" s="264"/>
      <c r="I289" s="263"/>
    </row>
    <row r="290" spans="3:9" s="159" customFormat="1" ht="12.75">
      <c r="C290" s="262"/>
      <c r="D290" s="263"/>
      <c r="E290" s="264"/>
      <c r="F290" s="265"/>
      <c r="G290" s="264"/>
      <c r="H290" s="264"/>
      <c r="I290" s="263"/>
    </row>
    <row r="291" spans="3:9" s="159" customFormat="1" ht="12.75">
      <c r="C291" s="262"/>
      <c r="D291" s="263"/>
      <c r="E291" s="264"/>
      <c r="F291" s="265"/>
      <c r="G291" s="264"/>
      <c r="H291" s="264"/>
      <c r="I291" s="263"/>
    </row>
    <row r="292" spans="3:9" s="159" customFormat="1" ht="12.75">
      <c r="C292" s="262"/>
      <c r="D292" s="263"/>
      <c r="E292" s="264"/>
      <c r="F292" s="265"/>
      <c r="G292" s="264"/>
      <c r="H292" s="264"/>
      <c r="I292" s="263"/>
    </row>
    <row r="293" spans="3:9" s="159" customFormat="1" ht="12.75">
      <c r="C293" s="262"/>
      <c r="D293" s="263"/>
      <c r="E293" s="264"/>
      <c r="F293" s="265"/>
      <c r="G293" s="264"/>
      <c r="H293" s="264"/>
      <c r="I293" s="263"/>
    </row>
    <row r="294" spans="3:9" s="159" customFormat="1" ht="12.75">
      <c r="C294" s="262"/>
      <c r="D294" s="263"/>
      <c r="E294" s="264"/>
      <c r="F294" s="265"/>
      <c r="G294" s="264"/>
      <c r="H294" s="264"/>
      <c r="I294" s="263"/>
    </row>
    <row r="295" spans="3:9" s="159" customFormat="1" ht="12.75">
      <c r="C295" s="262"/>
      <c r="D295" s="263"/>
      <c r="E295" s="264"/>
      <c r="F295" s="265"/>
      <c r="G295" s="264"/>
      <c r="H295" s="264"/>
      <c r="I295" s="263"/>
    </row>
    <row r="296" spans="3:9" s="159" customFormat="1" ht="12.75">
      <c r="C296" s="262"/>
      <c r="D296" s="263"/>
      <c r="E296" s="264"/>
      <c r="F296" s="265"/>
      <c r="G296" s="264"/>
      <c r="H296" s="264"/>
      <c r="I296" s="263"/>
    </row>
    <row r="297" spans="3:9" s="159" customFormat="1" ht="12.75">
      <c r="C297" s="262"/>
      <c r="D297" s="263"/>
      <c r="E297" s="264"/>
      <c r="F297" s="265"/>
      <c r="G297" s="264"/>
      <c r="H297" s="264"/>
      <c r="I297" s="263"/>
    </row>
    <row r="298" spans="3:9" s="159" customFormat="1" ht="12.75">
      <c r="C298" s="262"/>
      <c r="D298" s="263"/>
      <c r="E298" s="264"/>
      <c r="F298" s="265"/>
      <c r="G298" s="264"/>
      <c r="H298" s="264"/>
      <c r="I298" s="263"/>
    </row>
    <row r="299" spans="3:9" s="159" customFormat="1" ht="12.75">
      <c r="C299" s="262"/>
      <c r="D299" s="263"/>
      <c r="E299" s="264"/>
      <c r="F299" s="265"/>
      <c r="G299" s="264"/>
      <c r="H299" s="264"/>
      <c r="I299" s="263"/>
    </row>
    <row r="300" spans="3:9" s="159" customFormat="1" ht="12.75">
      <c r="C300" s="262"/>
      <c r="D300" s="263"/>
      <c r="E300" s="264"/>
      <c r="F300" s="265"/>
      <c r="G300" s="264"/>
      <c r="H300" s="264"/>
      <c r="I300" s="263"/>
    </row>
    <row r="301" spans="3:9" s="159" customFormat="1" ht="12.75">
      <c r="C301" s="262"/>
      <c r="D301" s="263"/>
      <c r="E301" s="264"/>
      <c r="F301" s="265"/>
      <c r="G301" s="264"/>
      <c r="H301" s="264"/>
      <c r="I301" s="263"/>
    </row>
    <row r="302" spans="3:9" s="159" customFormat="1" ht="12.75">
      <c r="C302" s="262"/>
      <c r="D302" s="263"/>
      <c r="E302" s="264"/>
      <c r="F302" s="265"/>
      <c r="G302" s="264"/>
      <c r="H302" s="264"/>
      <c r="I302" s="263"/>
    </row>
    <row r="303" spans="3:9" s="159" customFormat="1" ht="12.75">
      <c r="C303" s="262"/>
      <c r="D303" s="263"/>
      <c r="E303" s="264"/>
      <c r="F303" s="265"/>
      <c r="G303" s="264"/>
      <c r="H303" s="264"/>
      <c r="I303" s="263"/>
    </row>
    <row r="304" spans="3:9" s="159" customFormat="1" ht="12.75">
      <c r="C304" s="262"/>
      <c r="D304" s="263"/>
      <c r="E304" s="264"/>
      <c r="F304" s="265"/>
      <c r="G304" s="264"/>
      <c r="H304" s="264"/>
      <c r="I304" s="263"/>
    </row>
    <row r="305" spans="3:9" s="159" customFormat="1" ht="12.75">
      <c r="C305" s="262"/>
      <c r="D305" s="263"/>
      <c r="E305" s="264"/>
      <c r="F305" s="265"/>
      <c r="G305" s="264"/>
      <c r="H305" s="264"/>
      <c r="I305" s="263"/>
    </row>
    <row r="306" spans="3:9" s="159" customFormat="1" ht="12.75">
      <c r="C306" s="262"/>
      <c r="D306" s="263"/>
      <c r="E306" s="264"/>
      <c r="F306" s="265"/>
      <c r="G306" s="264"/>
      <c r="H306" s="264"/>
      <c r="I306" s="263"/>
    </row>
    <row r="307" spans="3:9" s="159" customFormat="1" ht="12.75">
      <c r="C307" s="262"/>
      <c r="D307" s="263"/>
      <c r="E307" s="264"/>
      <c r="F307" s="265"/>
      <c r="G307" s="264"/>
      <c r="H307" s="264"/>
      <c r="I307" s="263"/>
    </row>
    <row r="308" spans="3:9" s="159" customFormat="1" ht="12.75">
      <c r="C308" s="262"/>
      <c r="D308" s="263"/>
      <c r="E308" s="264"/>
      <c r="F308" s="265"/>
      <c r="G308" s="264"/>
      <c r="H308" s="264"/>
      <c r="I308" s="263"/>
    </row>
    <row r="309" spans="3:9" s="159" customFormat="1" ht="12.75">
      <c r="C309" s="262"/>
      <c r="D309" s="263"/>
      <c r="E309" s="264"/>
      <c r="F309" s="265"/>
      <c r="G309" s="264"/>
      <c r="H309" s="264"/>
      <c r="I309" s="263"/>
    </row>
    <row r="310" spans="3:9" s="159" customFormat="1" ht="12.75">
      <c r="C310" s="262"/>
      <c r="D310" s="263"/>
      <c r="E310" s="264"/>
      <c r="F310" s="265"/>
      <c r="G310" s="264"/>
      <c r="H310" s="264"/>
      <c r="I310" s="263"/>
    </row>
    <row r="311" spans="3:9" s="159" customFormat="1" ht="12.75">
      <c r="C311" s="262"/>
      <c r="D311" s="263"/>
      <c r="E311" s="264"/>
      <c r="F311" s="265"/>
      <c r="G311" s="264"/>
      <c r="H311" s="264"/>
      <c r="I311" s="263"/>
    </row>
    <row r="312" spans="3:9" s="159" customFormat="1" ht="12.75">
      <c r="C312" s="262"/>
      <c r="D312" s="263"/>
      <c r="E312" s="264"/>
      <c r="F312" s="265"/>
      <c r="G312" s="264"/>
      <c r="H312" s="264"/>
      <c r="I312" s="263"/>
    </row>
    <row r="313" spans="3:9" s="159" customFormat="1" ht="12.75">
      <c r="C313" s="262"/>
      <c r="D313" s="263"/>
      <c r="E313" s="264"/>
      <c r="F313" s="265"/>
      <c r="G313" s="264"/>
      <c r="H313" s="264"/>
      <c r="I313" s="263"/>
    </row>
    <row r="314" spans="3:9" s="159" customFormat="1" ht="12.75">
      <c r="C314" s="262"/>
      <c r="D314" s="263"/>
      <c r="E314" s="264"/>
      <c r="F314" s="265"/>
      <c r="G314" s="264"/>
      <c r="H314" s="264"/>
      <c r="I314" s="263"/>
    </row>
    <row r="315" spans="3:9" s="159" customFormat="1" ht="12.75">
      <c r="C315" s="262"/>
      <c r="D315" s="263"/>
      <c r="E315" s="264"/>
      <c r="F315" s="265"/>
      <c r="G315" s="264"/>
      <c r="H315" s="264"/>
      <c r="I315" s="263"/>
    </row>
    <row r="316" spans="3:9" s="159" customFormat="1" ht="12.75">
      <c r="C316" s="262"/>
      <c r="D316" s="263"/>
      <c r="E316" s="264"/>
      <c r="F316" s="265"/>
      <c r="G316" s="264"/>
      <c r="H316" s="264"/>
      <c r="I316" s="263"/>
    </row>
    <row r="317" spans="3:9" s="159" customFormat="1" ht="12.75">
      <c r="C317" s="262"/>
      <c r="D317" s="263"/>
      <c r="E317" s="264"/>
      <c r="F317" s="265"/>
      <c r="G317" s="264"/>
      <c r="H317" s="264"/>
      <c r="I317" s="263"/>
    </row>
    <row r="318" spans="3:9" s="159" customFormat="1" ht="12.75">
      <c r="C318" s="262"/>
      <c r="D318" s="263"/>
      <c r="E318" s="264"/>
      <c r="F318" s="265"/>
      <c r="G318" s="264"/>
      <c r="H318" s="264"/>
      <c r="I318" s="263"/>
    </row>
    <row r="319" spans="3:9" s="159" customFormat="1" ht="12.75">
      <c r="C319" s="262"/>
      <c r="D319" s="263"/>
      <c r="E319" s="264"/>
      <c r="F319" s="265"/>
      <c r="G319" s="264"/>
      <c r="H319" s="264"/>
      <c r="I319" s="263"/>
    </row>
    <row r="320" spans="3:9" s="159" customFormat="1" ht="12.75">
      <c r="C320" s="262"/>
      <c r="D320" s="263"/>
      <c r="E320" s="264"/>
      <c r="F320" s="265"/>
      <c r="G320" s="264"/>
      <c r="H320" s="264"/>
      <c r="I320" s="263"/>
    </row>
    <row r="321" spans="3:9" s="159" customFormat="1" ht="12.75">
      <c r="C321" s="262"/>
      <c r="D321" s="263"/>
      <c r="E321" s="264"/>
      <c r="F321" s="265"/>
      <c r="G321" s="264"/>
      <c r="H321" s="264"/>
      <c r="I321" s="263"/>
    </row>
    <row r="322" spans="3:9" s="159" customFormat="1" ht="12.75">
      <c r="C322" s="262"/>
      <c r="D322" s="263"/>
      <c r="E322" s="264"/>
      <c r="F322" s="265"/>
      <c r="G322" s="264"/>
      <c r="H322" s="264"/>
      <c r="I322" s="263"/>
    </row>
    <row r="323" spans="3:9" s="159" customFormat="1" ht="12.75">
      <c r="C323" s="262"/>
      <c r="D323" s="263"/>
      <c r="E323" s="264"/>
      <c r="F323" s="265"/>
      <c r="G323" s="264"/>
      <c r="H323" s="264"/>
      <c r="I323" s="263"/>
    </row>
    <row r="324" spans="3:9" s="159" customFormat="1" ht="12.75">
      <c r="C324" s="262"/>
      <c r="D324" s="263"/>
      <c r="E324" s="264"/>
      <c r="F324" s="265"/>
      <c r="G324" s="264"/>
      <c r="H324" s="264"/>
      <c r="I324" s="263"/>
    </row>
    <row r="325" spans="3:9" s="159" customFormat="1" ht="12.75">
      <c r="C325" s="262"/>
      <c r="D325" s="263"/>
      <c r="E325" s="264"/>
      <c r="F325" s="265"/>
      <c r="G325" s="264"/>
      <c r="H325" s="264"/>
      <c r="I325" s="263"/>
    </row>
    <row r="326" spans="3:9" s="159" customFormat="1" ht="12.75">
      <c r="C326" s="262"/>
      <c r="D326" s="263"/>
      <c r="E326" s="264"/>
      <c r="F326" s="265"/>
      <c r="G326" s="264"/>
      <c r="H326" s="264"/>
      <c r="I326" s="263"/>
    </row>
    <row r="327" spans="3:9" s="159" customFormat="1" ht="12.75">
      <c r="C327" s="262"/>
      <c r="D327" s="263"/>
      <c r="E327" s="264"/>
      <c r="F327" s="265"/>
      <c r="G327" s="264"/>
      <c r="H327" s="264"/>
      <c r="I327" s="263"/>
    </row>
    <row r="328" spans="3:9" s="159" customFormat="1" ht="12.75">
      <c r="C328" s="262"/>
      <c r="D328" s="263"/>
      <c r="E328" s="264"/>
      <c r="F328" s="265"/>
      <c r="G328" s="264"/>
      <c r="H328" s="264"/>
      <c r="I328" s="263"/>
    </row>
    <row r="329" spans="3:9" s="159" customFormat="1" ht="12.75">
      <c r="C329" s="262"/>
      <c r="D329" s="263"/>
      <c r="E329" s="264"/>
      <c r="F329" s="265"/>
      <c r="G329" s="264"/>
      <c r="H329" s="264"/>
      <c r="I329" s="263"/>
    </row>
    <row r="330" spans="3:9" s="159" customFormat="1" ht="12.75">
      <c r="C330" s="262"/>
      <c r="D330" s="263"/>
      <c r="E330" s="264"/>
      <c r="F330" s="265"/>
      <c r="G330" s="264"/>
      <c r="H330" s="264"/>
      <c r="I330" s="263"/>
    </row>
    <row r="331" spans="3:9" s="159" customFormat="1" ht="12.75">
      <c r="C331" s="262"/>
      <c r="D331" s="263"/>
      <c r="E331" s="264"/>
      <c r="F331" s="265"/>
      <c r="G331" s="264"/>
      <c r="H331" s="264"/>
      <c r="I331" s="263"/>
    </row>
    <row r="332" spans="3:9" s="159" customFormat="1" ht="12.75">
      <c r="C332" s="262"/>
      <c r="D332" s="263"/>
      <c r="E332" s="264"/>
      <c r="F332" s="265"/>
      <c r="G332" s="264"/>
      <c r="H332" s="264"/>
      <c r="I332" s="263"/>
    </row>
    <row r="333" spans="3:9" s="159" customFormat="1" ht="12.75">
      <c r="C333" s="262"/>
      <c r="D333" s="263"/>
      <c r="E333" s="264"/>
      <c r="F333" s="265"/>
      <c r="G333" s="264"/>
      <c r="H333" s="264"/>
      <c r="I333" s="263"/>
    </row>
    <row r="334" spans="3:9" s="159" customFormat="1" ht="12.75">
      <c r="C334" s="262"/>
      <c r="D334" s="263"/>
      <c r="E334" s="264"/>
      <c r="F334" s="265"/>
      <c r="G334" s="264"/>
      <c r="H334" s="264"/>
      <c r="I334" s="263"/>
    </row>
    <row r="335" spans="3:9" s="159" customFormat="1" ht="12.75">
      <c r="C335" s="262"/>
      <c r="D335" s="263"/>
      <c r="E335" s="264"/>
      <c r="F335" s="265"/>
      <c r="G335" s="264"/>
      <c r="H335" s="264"/>
      <c r="I335" s="263"/>
    </row>
    <row r="336" spans="3:9" s="159" customFormat="1" ht="12.75">
      <c r="C336" s="262"/>
      <c r="D336" s="263"/>
      <c r="E336" s="264"/>
      <c r="F336" s="265"/>
      <c r="G336" s="264"/>
      <c r="H336" s="264"/>
      <c r="I336" s="263"/>
    </row>
    <row r="337" spans="3:9" s="159" customFormat="1" ht="12.75">
      <c r="C337" s="262"/>
      <c r="D337" s="263"/>
      <c r="E337" s="264"/>
      <c r="F337" s="265"/>
      <c r="G337" s="264"/>
      <c r="H337" s="264"/>
      <c r="I337" s="263"/>
    </row>
    <row r="338" spans="3:9" s="159" customFormat="1" ht="12.75">
      <c r="C338" s="262"/>
      <c r="D338" s="263"/>
      <c r="E338" s="264"/>
      <c r="F338" s="265"/>
      <c r="G338" s="264"/>
      <c r="H338" s="264"/>
      <c r="I338" s="263"/>
    </row>
    <row r="339" spans="3:9" s="159" customFormat="1" ht="12.75">
      <c r="C339" s="262"/>
      <c r="D339" s="263"/>
      <c r="E339" s="264"/>
      <c r="F339" s="265"/>
      <c r="G339" s="264"/>
      <c r="H339" s="264"/>
      <c r="I339" s="263"/>
    </row>
    <row r="340" spans="3:9" s="159" customFormat="1" ht="12.75">
      <c r="C340" s="262"/>
      <c r="D340" s="263"/>
      <c r="E340" s="264"/>
      <c r="F340" s="265"/>
      <c r="G340" s="264"/>
      <c r="H340" s="264"/>
      <c r="I340" s="263"/>
    </row>
    <row r="341" spans="3:9" s="159" customFormat="1" ht="12.75">
      <c r="C341" s="262"/>
      <c r="D341" s="263"/>
      <c r="E341" s="264"/>
      <c r="F341" s="265"/>
      <c r="G341" s="264"/>
      <c r="H341" s="264"/>
      <c r="I341" s="263"/>
    </row>
    <row r="342" spans="3:9" s="159" customFormat="1" ht="12.75">
      <c r="C342" s="262"/>
      <c r="D342" s="263"/>
      <c r="E342" s="264"/>
      <c r="F342" s="265"/>
      <c r="G342" s="264"/>
      <c r="H342" s="264"/>
      <c r="I342" s="263"/>
    </row>
    <row r="343" spans="3:9" s="159" customFormat="1" ht="12.75">
      <c r="C343" s="262"/>
      <c r="D343" s="263"/>
      <c r="E343" s="264"/>
      <c r="F343" s="265"/>
      <c r="G343" s="264"/>
      <c r="H343" s="264"/>
      <c r="I343" s="263"/>
    </row>
    <row r="344" spans="3:9" s="159" customFormat="1" ht="12.75">
      <c r="C344" s="262"/>
      <c r="D344" s="263"/>
      <c r="E344" s="264"/>
      <c r="F344" s="265"/>
      <c r="G344" s="264"/>
      <c r="H344" s="264"/>
      <c r="I344" s="263"/>
    </row>
    <row r="345" spans="3:9" s="159" customFormat="1" ht="12.75">
      <c r="C345" s="262"/>
      <c r="D345" s="263"/>
      <c r="E345" s="264"/>
      <c r="F345" s="265"/>
      <c r="G345" s="264"/>
      <c r="H345" s="264"/>
      <c r="I345" s="263"/>
    </row>
    <row r="346" spans="3:9" s="159" customFormat="1" ht="12.75">
      <c r="C346" s="262"/>
      <c r="D346" s="263"/>
      <c r="E346" s="264"/>
      <c r="F346" s="265"/>
      <c r="G346" s="264"/>
      <c r="H346" s="264"/>
      <c r="I346" s="263"/>
    </row>
    <row r="347" spans="3:9" s="159" customFormat="1" ht="12.75">
      <c r="C347" s="262"/>
      <c r="D347" s="263"/>
      <c r="E347" s="264"/>
      <c r="F347" s="265"/>
      <c r="G347" s="264"/>
      <c r="H347" s="264"/>
      <c r="I347" s="263"/>
    </row>
    <row r="348" spans="3:9" s="159" customFormat="1" ht="12.75">
      <c r="C348" s="262"/>
      <c r="D348" s="263"/>
      <c r="E348" s="264"/>
      <c r="F348" s="265"/>
      <c r="G348" s="264"/>
      <c r="H348" s="264"/>
      <c r="I348" s="263"/>
    </row>
    <row r="349" spans="3:9" s="159" customFormat="1" ht="12.75">
      <c r="C349" s="262"/>
      <c r="D349" s="263"/>
      <c r="E349" s="264"/>
      <c r="F349" s="265"/>
      <c r="G349" s="264"/>
      <c r="H349" s="264"/>
      <c r="I349" s="263"/>
    </row>
    <row r="350" spans="3:9" s="159" customFormat="1" ht="12.75">
      <c r="C350" s="262"/>
      <c r="D350" s="263"/>
      <c r="E350" s="264"/>
      <c r="F350" s="265"/>
      <c r="G350" s="264"/>
      <c r="H350" s="264"/>
      <c r="I350" s="263"/>
    </row>
    <row r="351" spans="3:9" s="159" customFormat="1" ht="12.75">
      <c r="C351" s="262"/>
      <c r="D351" s="263"/>
      <c r="E351" s="264"/>
      <c r="F351" s="265"/>
      <c r="G351" s="264"/>
      <c r="H351" s="264"/>
      <c r="I351" s="263"/>
    </row>
    <row r="352" spans="3:9" s="159" customFormat="1" ht="12.75">
      <c r="C352" s="262"/>
      <c r="D352" s="263"/>
      <c r="E352" s="264"/>
      <c r="F352" s="265"/>
      <c r="G352" s="264"/>
      <c r="H352" s="264"/>
      <c r="I352" s="263"/>
    </row>
    <row r="353" spans="3:9" s="159" customFormat="1" ht="12.75">
      <c r="C353" s="262"/>
      <c r="D353" s="263"/>
      <c r="E353" s="264"/>
      <c r="F353" s="265"/>
      <c r="G353" s="264"/>
      <c r="H353" s="264"/>
      <c r="I353" s="263"/>
    </row>
    <row r="354" spans="3:9" s="159" customFormat="1" ht="12.75">
      <c r="C354" s="262"/>
      <c r="D354" s="263"/>
      <c r="E354" s="264"/>
      <c r="F354" s="265"/>
      <c r="G354" s="264"/>
      <c r="H354" s="264"/>
      <c r="I354" s="263"/>
    </row>
    <row r="355" spans="3:9" s="159" customFormat="1" ht="12.75">
      <c r="C355" s="262"/>
      <c r="D355" s="263"/>
      <c r="E355" s="264"/>
      <c r="F355" s="265"/>
      <c r="G355" s="264"/>
      <c r="H355" s="264"/>
      <c r="I355" s="263"/>
    </row>
    <row r="356" spans="3:9" s="159" customFormat="1" ht="12.75">
      <c r="C356" s="262"/>
      <c r="D356" s="263"/>
      <c r="E356" s="264"/>
      <c r="F356" s="265"/>
      <c r="G356" s="264"/>
      <c r="H356" s="264"/>
      <c r="I356" s="263"/>
    </row>
    <row r="357" spans="3:9" s="159" customFormat="1" ht="12.75">
      <c r="C357" s="262"/>
      <c r="D357" s="263"/>
      <c r="E357" s="264"/>
      <c r="F357" s="265"/>
      <c r="G357" s="264"/>
      <c r="H357" s="264"/>
      <c r="I357" s="263"/>
    </row>
    <row r="358" spans="3:9" s="159" customFormat="1" ht="12.75">
      <c r="C358" s="262"/>
      <c r="D358" s="263"/>
      <c r="E358" s="264"/>
      <c r="F358" s="265"/>
      <c r="G358" s="264"/>
      <c r="H358" s="264"/>
      <c r="I358" s="263"/>
    </row>
    <row r="359" spans="3:9" s="159" customFormat="1" ht="12.75">
      <c r="C359" s="262"/>
      <c r="D359" s="263"/>
      <c r="E359" s="264"/>
      <c r="F359" s="265"/>
      <c r="G359" s="264"/>
      <c r="H359" s="264"/>
      <c r="I359" s="263"/>
    </row>
    <row r="360" spans="3:9" s="159" customFormat="1" ht="12.75">
      <c r="C360" s="262"/>
      <c r="D360" s="263"/>
      <c r="E360" s="264"/>
      <c r="F360" s="265"/>
      <c r="G360" s="264"/>
      <c r="H360" s="264"/>
      <c r="I360" s="263"/>
    </row>
    <row r="361" spans="3:9" s="159" customFormat="1" ht="12.75">
      <c r="C361" s="262"/>
      <c r="D361" s="263"/>
      <c r="E361" s="264"/>
      <c r="F361" s="265"/>
      <c r="G361" s="264"/>
      <c r="H361" s="264"/>
      <c r="I361" s="263"/>
    </row>
    <row r="362" spans="3:9" s="159" customFormat="1" ht="12.75">
      <c r="C362" s="262"/>
      <c r="D362" s="263"/>
      <c r="E362" s="264"/>
      <c r="F362" s="265"/>
      <c r="G362" s="264"/>
      <c r="H362" s="264"/>
      <c r="I362" s="263"/>
    </row>
    <row r="363" spans="3:9" s="159" customFormat="1" ht="12.75">
      <c r="C363" s="262"/>
      <c r="D363" s="263"/>
      <c r="E363" s="264"/>
      <c r="F363" s="265"/>
      <c r="G363" s="264"/>
      <c r="H363" s="264"/>
      <c r="I363" s="263"/>
    </row>
    <row r="364" spans="3:9" s="159" customFormat="1" ht="12.75">
      <c r="C364" s="262"/>
      <c r="D364" s="263"/>
      <c r="E364" s="264"/>
      <c r="F364" s="265"/>
      <c r="G364" s="264"/>
      <c r="H364" s="264"/>
      <c r="I364" s="263"/>
    </row>
    <row r="365" spans="3:9" s="159" customFormat="1" ht="12.75">
      <c r="C365" s="262"/>
      <c r="D365" s="263"/>
      <c r="E365" s="264"/>
      <c r="F365" s="265"/>
      <c r="G365" s="264"/>
      <c r="H365" s="264"/>
      <c r="I365" s="263"/>
    </row>
    <row r="366" spans="3:9" s="159" customFormat="1" ht="12.75">
      <c r="C366" s="262"/>
      <c r="D366" s="263"/>
      <c r="E366" s="264"/>
      <c r="F366" s="265"/>
      <c r="G366" s="264"/>
      <c r="H366" s="264"/>
      <c r="I366" s="263"/>
    </row>
    <row r="367" spans="3:9" s="159" customFormat="1" ht="12.75">
      <c r="C367" s="262"/>
      <c r="D367" s="263"/>
      <c r="E367" s="264"/>
      <c r="F367" s="265"/>
      <c r="G367" s="264"/>
      <c r="H367" s="264"/>
      <c r="I367" s="263"/>
    </row>
    <row r="368" spans="3:9" s="159" customFormat="1" ht="12.75">
      <c r="C368" s="262"/>
      <c r="D368" s="263"/>
      <c r="E368" s="264"/>
      <c r="F368" s="265"/>
      <c r="G368" s="264"/>
      <c r="H368" s="264"/>
      <c r="I368" s="263"/>
    </row>
    <row r="369" spans="3:9" s="159" customFormat="1" ht="12.75">
      <c r="C369" s="262"/>
      <c r="D369" s="263"/>
      <c r="E369" s="264"/>
      <c r="F369" s="265"/>
      <c r="G369" s="264"/>
      <c r="H369" s="264"/>
      <c r="I369" s="263"/>
    </row>
    <row r="370" spans="3:9" s="159" customFormat="1" ht="12.75">
      <c r="C370" s="262"/>
      <c r="D370" s="263"/>
      <c r="E370" s="264"/>
      <c r="F370" s="265"/>
      <c r="G370" s="264"/>
      <c r="H370" s="264"/>
      <c r="I370" s="263"/>
    </row>
    <row r="371" spans="3:9" s="159" customFormat="1" ht="12.75">
      <c r="C371" s="262"/>
      <c r="D371" s="263"/>
      <c r="E371" s="264"/>
      <c r="F371" s="265"/>
      <c r="G371" s="264"/>
      <c r="H371" s="264"/>
      <c r="I371" s="263"/>
    </row>
    <row r="372" spans="3:9" s="159" customFormat="1" ht="12.75">
      <c r="C372" s="262"/>
      <c r="D372" s="263"/>
      <c r="E372" s="264"/>
      <c r="F372" s="265"/>
      <c r="G372" s="264"/>
      <c r="H372" s="264"/>
      <c r="I372" s="263"/>
    </row>
    <row r="373" spans="3:9" s="159" customFormat="1" ht="12.75">
      <c r="C373" s="262"/>
      <c r="D373" s="263"/>
      <c r="E373" s="264"/>
      <c r="F373" s="265"/>
      <c r="G373" s="264"/>
      <c r="H373" s="264"/>
      <c r="I373" s="263"/>
    </row>
    <row r="374" spans="3:9" s="159" customFormat="1" ht="12.75">
      <c r="C374" s="262"/>
      <c r="D374" s="263"/>
      <c r="E374" s="264"/>
      <c r="F374" s="265"/>
      <c r="G374" s="264"/>
      <c r="H374" s="264"/>
      <c r="I374" s="263"/>
    </row>
    <row r="375" spans="3:9" s="159" customFormat="1" ht="12.75">
      <c r="C375" s="262"/>
      <c r="D375" s="263"/>
      <c r="E375" s="264"/>
      <c r="F375" s="265"/>
      <c r="G375" s="264"/>
      <c r="H375" s="264"/>
      <c r="I375" s="263"/>
    </row>
    <row r="376" spans="3:9" s="159" customFormat="1" ht="12.75">
      <c r="C376" s="262"/>
      <c r="D376" s="263"/>
      <c r="E376" s="264"/>
      <c r="F376" s="265"/>
      <c r="G376" s="264"/>
      <c r="H376" s="264"/>
      <c r="I376" s="263"/>
    </row>
    <row r="377" spans="3:9" s="159" customFormat="1" ht="12.75">
      <c r="C377" s="262"/>
      <c r="D377" s="263"/>
      <c r="E377" s="264"/>
      <c r="F377" s="265"/>
      <c r="G377" s="264"/>
      <c r="H377" s="264"/>
      <c r="I377" s="263"/>
    </row>
    <row r="378" spans="3:9" s="159" customFormat="1" ht="12.75">
      <c r="C378" s="262"/>
      <c r="D378" s="263"/>
      <c r="E378" s="264"/>
      <c r="F378" s="265"/>
      <c r="G378" s="264"/>
      <c r="H378" s="264"/>
      <c r="I378" s="263"/>
    </row>
    <row r="379" spans="3:9" s="159" customFormat="1" ht="12.75">
      <c r="C379" s="262"/>
      <c r="D379" s="263"/>
      <c r="E379" s="264"/>
      <c r="F379" s="265"/>
      <c r="G379" s="264"/>
      <c r="H379" s="264"/>
      <c r="I379" s="263"/>
    </row>
    <row r="380" spans="3:9" s="159" customFormat="1" ht="12.75">
      <c r="C380" s="262"/>
      <c r="D380" s="263"/>
      <c r="E380" s="264"/>
      <c r="F380" s="265"/>
      <c r="G380" s="264"/>
      <c r="H380" s="264"/>
      <c r="I380" s="263"/>
    </row>
    <row r="381" spans="3:9" s="159" customFormat="1" ht="12.75">
      <c r="C381" s="262"/>
      <c r="D381" s="263"/>
      <c r="E381" s="264"/>
      <c r="F381" s="265"/>
      <c r="G381" s="264"/>
      <c r="H381" s="264"/>
      <c r="I381" s="263"/>
    </row>
    <row r="382" spans="3:9" s="159" customFormat="1" ht="12.75">
      <c r="C382" s="262"/>
      <c r="D382" s="263"/>
      <c r="E382" s="264"/>
      <c r="F382" s="265"/>
      <c r="G382" s="264"/>
      <c r="H382" s="264"/>
      <c r="I382" s="263"/>
    </row>
    <row r="383" spans="3:9" s="159" customFormat="1" ht="12.75">
      <c r="C383" s="262"/>
      <c r="D383" s="263"/>
      <c r="E383" s="264"/>
      <c r="F383" s="265"/>
      <c r="G383" s="264"/>
      <c r="H383" s="264"/>
      <c r="I383" s="263"/>
    </row>
    <row r="384" spans="3:9" s="159" customFormat="1" ht="12.75">
      <c r="C384" s="262"/>
      <c r="D384" s="263"/>
      <c r="E384" s="264"/>
      <c r="F384" s="265"/>
      <c r="G384" s="264"/>
      <c r="H384" s="264"/>
      <c r="I384" s="263"/>
    </row>
    <row r="385" spans="3:9" s="159" customFormat="1" ht="12.75">
      <c r="C385" s="262"/>
      <c r="D385" s="263"/>
      <c r="E385" s="264"/>
      <c r="F385" s="265"/>
      <c r="G385" s="264"/>
      <c r="H385" s="264"/>
      <c r="I385" s="263"/>
    </row>
    <row r="386" spans="3:9" s="159" customFormat="1" ht="12.75">
      <c r="C386" s="262"/>
      <c r="D386" s="263"/>
      <c r="E386" s="264"/>
      <c r="F386" s="265"/>
      <c r="G386" s="264"/>
      <c r="H386" s="264"/>
      <c r="I386" s="263"/>
    </row>
    <row r="387" spans="3:9" s="159" customFormat="1" ht="12.75">
      <c r="C387" s="262"/>
      <c r="D387" s="263"/>
      <c r="E387" s="264"/>
      <c r="F387" s="265"/>
      <c r="G387" s="264"/>
      <c r="H387" s="264"/>
      <c r="I387" s="263"/>
    </row>
    <row r="388" spans="3:9" s="159" customFormat="1" ht="12.75">
      <c r="C388" s="262"/>
      <c r="D388" s="263"/>
      <c r="E388" s="264"/>
      <c r="F388" s="265"/>
      <c r="G388" s="264"/>
      <c r="H388" s="264"/>
      <c r="I388" s="263"/>
    </row>
    <row r="389" spans="3:9" s="159" customFormat="1" ht="12.75">
      <c r="C389" s="262"/>
      <c r="D389" s="263"/>
      <c r="E389" s="264"/>
      <c r="F389" s="265"/>
      <c r="G389" s="264"/>
      <c r="H389" s="264"/>
      <c r="I389" s="263"/>
    </row>
    <row r="390" spans="3:9" s="159" customFormat="1" ht="12.75">
      <c r="C390" s="262"/>
      <c r="D390" s="263"/>
      <c r="E390" s="264"/>
      <c r="F390" s="265"/>
      <c r="G390" s="264"/>
      <c r="H390" s="264"/>
      <c r="I390" s="263"/>
    </row>
    <row r="391" spans="3:9" s="159" customFormat="1" ht="12.75">
      <c r="C391" s="262"/>
      <c r="D391" s="263"/>
      <c r="E391" s="264"/>
      <c r="F391" s="265"/>
      <c r="G391" s="264"/>
      <c r="H391" s="264"/>
      <c r="I391" s="263"/>
    </row>
    <row r="392" spans="3:9" s="159" customFormat="1" ht="12.75">
      <c r="C392" s="262"/>
      <c r="D392" s="263"/>
      <c r="E392" s="264"/>
      <c r="F392" s="265"/>
      <c r="G392" s="264"/>
      <c r="H392" s="264"/>
      <c r="I392" s="263"/>
    </row>
    <row r="393" spans="3:9" s="159" customFormat="1" ht="12.75">
      <c r="C393" s="262"/>
      <c r="D393" s="263"/>
      <c r="E393" s="264"/>
      <c r="F393" s="265"/>
      <c r="G393" s="264"/>
      <c r="H393" s="264"/>
      <c r="I393" s="263"/>
    </row>
    <row r="394" spans="3:9" s="159" customFormat="1" ht="12.75">
      <c r="C394" s="262"/>
      <c r="D394" s="263"/>
      <c r="E394" s="264"/>
      <c r="F394" s="265"/>
      <c r="G394" s="264"/>
      <c r="H394" s="264"/>
      <c r="I394" s="263"/>
    </row>
    <row r="395" spans="3:9" s="159" customFormat="1" ht="12.75">
      <c r="C395" s="262"/>
      <c r="D395" s="263"/>
      <c r="E395" s="264"/>
      <c r="F395" s="265"/>
      <c r="G395" s="264"/>
      <c r="H395" s="264"/>
      <c r="I395" s="263"/>
    </row>
    <row r="396" spans="3:9" s="159" customFormat="1" ht="12.75">
      <c r="C396" s="262"/>
      <c r="D396" s="263"/>
      <c r="E396" s="264"/>
      <c r="F396" s="265"/>
      <c r="G396" s="264"/>
      <c r="H396" s="264"/>
      <c r="I396" s="263"/>
    </row>
    <row r="397" spans="3:9" s="159" customFormat="1" ht="12.75">
      <c r="C397" s="262"/>
      <c r="D397" s="263"/>
      <c r="E397" s="264"/>
      <c r="F397" s="265"/>
      <c r="G397" s="264"/>
      <c r="H397" s="264"/>
      <c r="I397" s="263"/>
    </row>
    <row r="398" spans="3:9" s="159" customFormat="1" ht="12.75">
      <c r="C398" s="262"/>
      <c r="D398" s="263"/>
      <c r="E398" s="264"/>
      <c r="F398" s="265"/>
      <c r="G398" s="264"/>
      <c r="H398" s="264"/>
      <c r="I398" s="263"/>
    </row>
    <row r="399" spans="3:9" s="159" customFormat="1" ht="12.75">
      <c r="C399" s="262"/>
      <c r="D399" s="263"/>
      <c r="E399" s="264"/>
      <c r="F399" s="265"/>
      <c r="G399" s="264"/>
      <c r="H399" s="264"/>
      <c r="I399" s="263"/>
    </row>
    <row r="400" spans="3:9" s="159" customFormat="1" ht="12.75">
      <c r="C400" s="262"/>
      <c r="D400" s="263"/>
      <c r="E400" s="264"/>
      <c r="F400" s="265"/>
      <c r="G400" s="264"/>
      <c r="H400" s="264"/>
      <c r="I400" s="263"/>
    </row>
    <row r="401" spans="3:9" s="159" customFormat="1" ht="12.75">
      <c r="C401" s="262"/>
      <c r="D401" s="263"/>
      <c r="E401" s="264"/>
      <c r="F401" s="265"/>
      <c r="G401" s="264"/>
      <c r="H401" s="264"/>
      <c r="I401" s="263"/>
    </row>
    <row r="402" spans="3:9" s="159" customFormat="1" ht="12.75">
      <c r="C402" s="262"/>
      <c r="D402" s="263"/>
      <c r="E402" s="264"/>
      <c r="F402" s="265"/>
      <c r="G402" s="264"/>
      <c r="H402" s="264"/>
      <c r="I402" s="263"/>
    </row>
    <row r="403" spans="3:9" s="159" customFormat="1" ht="12.75">
      <c r="C403" s="262"/>
      <c r="D403" s="263"/>
      <c r="E403" s="264"/>
      <c r="F403" s="265"/>
      <c r="G403" s="264"/>
      <c r="H403" s="264"/>
      <c r="I403" s="263"/>
    </row>
    <row r="404" spans="3:9" s="159" customFormat="1" ht="12.75">
      <c r="C404" s="262"/>
      <c r="D404" s="263"/>
      <c r="E404" s="264"/>
      <c r="F404" s="265"/>
      <c r="G404" s="264"/>
      <c r="H404" s="264"/>
      <c r="I404" s="263"/>
    </row>
    <row r="405" spans="3:9" s="159" customFormat="1" ht="12.75">
      <c r="C405" s="262"/>
      <c r="D405" s="263"/>
      <c r="E405" s="264"/>
      <c r="F405" s="265"/>
      <c r="G405" s="264"/>
      <c r="H405" s="264"/>
      <c r="I405" s="263"/>
    </row>
    <row r="406" spans="3:9" s="159" customFormat="1" ht="12.75">
      <c r="C406" s="262"/>
      <c r="D406" s="263"/>
      <c r="E406" s="264"/>
      <c r="F406" s="265"/>
      <c r="G406" s="264"/>
      <c r="H406" s="264"/>
      <c r="I406" s="263"/>
    </row>
    <row r="407" spans="3:9" s="159" customFormat="1" ht="12.75">
      <c r="C407" s="262"/>
      <c r="D407" s="263"/>
      <c r="E407" s="264"/>
      <c r="F407" s="265"/>
      <c r="G407" s="264"/>
      <c r="H407" s="264"/>
      <c r="I407" s="263"/>
    </row>
    <row r="408" spans="3:9" s="159" customFormat="1" ht="12.75">
      <c r="C408" s="262"/>
      <c r="D408" s="263"/>
      <c r="E408" s="264"/>
      <c r="F408" s="265"/>
      <c r="G408" s="264"/>
      <c r="H408" s="264"/>
      <c r="I408" s="263"/>
    </row>
    <row r="409" spans="3:9" s="159" customFormat="1" ht="12.75">
      <c r="C409" s="262"/>
      <c r="D409" s="263"/>
      <c r="E409" s="264"/>
      <c r="F409" s="265"/>
      <c r="G409" s="264"/>
      <c r="H409" s="264"/>
      <c r="I409" s="263"/>
    </row>
    <row r="410" spans="3:9" s="159" customFormat="1" ht="12.75">
      <c r="C410" s="262"/>
      <c r="D410" s="263"/>
      <c r="E410" s="264"/>
      <c r="F410" s="265"/>
      <c r="G410" s="264"/>
      <c r="H410" s="264"/>
      <c r="I410" s="263"/>
    </row>
    <row r="411" spans="3:9" s="159" customFormat="1" ht="12.75">
      <c r="C411" s="262"/>
      <c r="D411" s="263"/>
      <c r="E411" s="264"/>
      <c r="F411" s="265"/>
      <c r="G411" s="264"/>
      <c r="H411" s="264"/>
      <c r="I411" s="263"/>
    </row>
    <row r="412" spans="3:9" s="159" customFormat="1" ht="12.75">
      <c r="C412" s="262"/>
      <c r="D412" s="263"/>
      <c r="E412" s="264"/>
      <c r="F412" s="265"/>
      <c r="G412" s="264"/>
      <c r="H412" s="264"/>
      <c r="I412" s="263"/>
    </row>
    <row r="413" spans="3:9" s="159" customFormat="1" ht="12.75">
      <c r="C413" s="262"/>
      <c r="D413" s="263"/>
      <c r="E413" s="264"/>
      <c r="F413" s="265"/>
      <c r="G413" s="264"/>
      <c r="H413" s="264"/>
      <c r="I413" s="263"/>
    </row>
    <row r="414" spans="3:9" s="159" customFormat="1" ht="12.75">
      <c r="C414" s="262"/>
      <c r="D414" s="263"/>
      <c r="E414" s="264"/>
      <c r="F414" s="265"/>
      <c r="G414" s="264"/>
      <c r="H414" s="264"/>
      <c r="I414" s="263"/>
    </row>
    <row r="415" spans="3:9" s="159" customFormat="1" ht="12.75">
      <c r="C415" s="262"/>
      <c r="D415" s="263"/>
      <c r="E415" s="264"/>
      <c r="F415" s="265"/>
      <c r="G415" s="264"/>
      <c r="H415" s="264"/>
      <c r="I415" s="263"/>
    </row>
    <row r="416" spans="3:9" s="159" customFormat="1" ht="12.75">
      <c r="C416" s="262"/>
      <c r="D416" s="263"/>
      <c r="E416" s="264"/>
      <c r="F416" s="265"/>
      <c r="G416" s="264"/>
      <c r="H416" s="264"/>
      <c r="I416" s="263"/>
    </row>
    <row r="417" spans="3:9" s="159" customFormat="1" ht="12.75">
      <c r="C417" s="262"/>
      <c r="D417" s="263"/>
      <c r="E417" s="264"/>
      <c r="F417" s="265"/>
      <c r="G417" s="264"/>
      <c r="H417" s="264"/>
      <c r="I417" s="263"/>
    </row>
    <row r="418" spans="3:9" s="159" customFormat="1" ht="12.75">
      <c r="C418" s="262"/>
      <c r="D418" s="263"/>
      <c r="E418" s="264"/>
      <c r="F418" s="265"/>
      <c r="G418" s="264"/>
      <c r="H418" s="264"/>
      <c r="I418" s="263"/>
    </row>
    <row r="419" spans="3:9" s="159" customFormat="1" ht="12.75">
      <c r="C419" s="262"/>
      <c r="D419" s="263"/>
      <c r="E419" s="264"/>
      <c r="F419" s="265"/>
      <c r="G419" s="264"/>
      <c r="H419" s="264"/>
      <c r="I419" s="263"/>
    </row>
    <row r="420" spans="3:9" s="159" customFormat="1" ht="12.75">
      <c r="C420" s="262"/>
      <c r="D420" s="263"/>
      <c r="E420" s="264"/>
      <c r="F420" s="265"/>
      <c r="G420" s="264"/>
      <c r="H420" s="264"/>
      <c r="I420" s="263"/>
    </row>
    <row r="421" spans="3:9" s="159" customFormat="1" ht="12.75">
      <c r="C421" s="262"/>
      <c r="D421" s="263"/>
      <c r="E421" s="264"/>
      <c r="F421" s="265"/>
      <c r="G421" s="264"/>
      <c r="H421" s="264"/>
      <c r="I421" s="263"/>
    </row>
    <row r="422" spans="3:9" s="159" customFormat="1" ht="12.75">
      <c r="C422" s="262"/>
      <c r="D422" s="263"/>
      <c r="E422" s="264"/>
      <c r="F422" s="265"/>
      <c r="G422" s="264"/>
      <c r="H422" s="264"/>
      <c r="I422" s="263"/>
    </row>
  </sheetData>
  <sheetProtection password="CD8B" sheet="1"/>
  <mergeCells count="6">
    <mergeCell ref="B7:C7"/>
    <mergeCell ref="E7:H7"/>
    <mergeCell ref="J7:K7"/>
    <mergeCell ref="C3:G3"/>
    <mergeCell ref="C4:G4"/>
    <mergeCell ref="C5:G5"/>
  </mergeCells>
  <printOptions/>
  <pageMargins left="0.31496062992125984" right="0.2755905511811024" top="0.4724409448818898" bottom="0.35433070866141736" header="0.2755905511811024" footer="0.15748031496062992"/>
  <pageSetup fitToHeight="1" fitToWidth="1" horizontalDpi="300" verticalDpi="300" orientation="landscape" paperSize="9" scale="66" r:id="rId1"/>
  <headerFooter alignWithMargins="0">
    <oddFooter>&amp;LVersion 1.2 
01.07.2017&amp;C&amp;8 3/6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Zeros="0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38.8515625" style="60" customWidth="1"/>
    <col min="2" max="2" width="10.421875" style="60" customWidth="1"/>
    <col min="3" max="3" width="8.7109375" style="60" customWidth="1"/>
    <col min="4" max="4" width="2.00390625" style="60" customWidth="1"/>
    <col min="5" max="5" width="10.7109375" style="60" customWidth="1"/>
    <col min="6" max="6" width="8.7109375" style="60" customWidth="1"/>
    <col min="7" max="7" width="1.8515625" style="60" customWidth="1"/>
    <col min="8" max="8" width="8.8515625" style="60" customWidth="1"/>
    <col min="9" max="9" width="8.7109375" style="60" customWidth="1"/>
    <col min="10" max="10" width="1.57421875" style="60" customWidth="1"/>
    <col min="11" max="11" width="12.421875" style="60" customWidth="1"/>
    <col min="12" max="12" width="11.421875" style="60" customWidth="1"/>
    <col min="13" max="13" width="12.421875" style="60" bestFit="1" customWidth="1"/>
    <col min="14" max="14" width="13.421875" style="60" customWidth="1"/>
    <col min="15" max="16384" width="11.421875" style="60" customWidth="1"/>
  </cols>
  <sheetData>
    <row r="1" spans="1:9" ht="9.75" customHeight="1">
      <c r="A1" s="140"/>
      <c r="B1" s="73"/>
      <c r="C1" s="73"/>
      <c r="D1" s="73"/>
      <c r="E1" s="73"/>
      <c r="F1" s="73"/>
      <c r="G1" s="73"/>
      <c r="H1" s="73"/>
      <c r="I1" s="73"/>
    </row>
    <row r="2" spans="1:14" ht="18.75" customHeight="1">
      <c r="A2" s="59" t="s">
        <v>361</v>
      </c>
      <c r="B2" s="104"/>
      <c r="C2" s="445"/>
      <c r="D2" s="446"/>
      <c r="E2" s="445"/>
      <c r="F2" s="445"/>
      <c r="G2" s="73"/>
      <c r="H2" s="180"/>
      <c r="I2" s="446"/>
      <c r="J2" s="73"/>
      <c r="K2" s="73"/>
      <c r="L2" s="73"/>
      <c r="M2" s="73"/>
      <c r="N2" s="73"/>
    </row>
    <row r="3" spans="1:14" ht="9.75" customHeight="1">
      <c r="A3" s="203"/>
      <c r="B3" s="73"/>
      <c r="C3" s="73"/>
      <c r="D3" s="105"/>
      <c r="E3" s="73"/>
      <c r="F3" s="73"/>
      <c r="G3" s="73"/>
      <c r="H3" s="73"/>
      <c r="I3" s="105"/>
      <c r="J3" s="73"/>
      <c r="K3" s="73"/>
      <c r="L3" s="73"/>
      <c r="M3" s="73"/>
      <c r="N3" s="73"/>
    </row>
    <row r="4" spans="1:14" ht="18" customHeight="1">
      <c r="A4" s="204" t="s">
        <v>170</v>
      </c>
      <c r="B4" s="73"/>
      <c r="C4" s="581">
        <f>Deckblatt!B3</f>
        <v>0</v>
      </c>
      <c r="D4" s="581"/>
      <c r="E4" s="581"/>
      <c r="F4" s="581"/>
      <c r="G4" s="581"/>
      <c r="H4" s="73"/>
      <c r="I4" s="73"/>
      <c r="J4" s="73"/>
      <c r="K4" s="73"/>
      <c r="L4" s="73"/>
      <c r="M4" s="73"/>
      <c r="N4" s="73"/>
    </row>
    <row r="5" spans="1:14" ht="15" customHeight="1">
      <c r="A5" s="204" t="s">
        <v>100</v>
      </c>
      <c r="B5" s="73"/>
      <c r="C5" s="581">
        <f>Deckblatt!B4</f>
        <v>0</v>
      </c>
      <c r="D5" s="581"/>
      <c r="E5" s="581"/>
      <c r="F5" s="581"/>
      <c r="G5" s="581"/>
      <c r="H5" s="73"/>
      <c r="I5" s="73"/>
      <c r="J5" s="73"/>
      <c r="K5" s="73"/>
      <c r="L5" s="73"/>
      <c r="M5" s="73"/>
      <c r="N5" s="73"/>
    </row>
    <row r="6" spans="1:14" ht="15.75" customHeight="1">
      <c r="A6" s="204" t="s">
        <v>40</v>
      </c>
      <c r="B6" s="73"/>
      <c r="C6" s="581">
        <f>Deckblatt!B1</f>
        <v>0</v>
      </c>
      <c r="D6" s="581"/>
      <c r="E6" s="581"/>
      <c r="F6" s="581"/>
      <c r="G6" s="581"/>
      <c r="H6" s="73"/>
      <c r="I6" s="73"/>
      <c r="J6" s="73"/>
      <c r="K6" s="73"/>
      <c r="L6" s="73"/>
      <c r="M6" s="73"/>
      <c r="N6" s="73"/>
    </row>
    <row r="7" spans="1:14" ht="6" customHeight="1">
      <c r="A7" s="73"/>
      <c r="B7" s="73"/>
      <c r="C7" s="178"/>
      <c r="D7" s="179"/>
      <c r="E7" s="144"/>
      <c r="F7" s="180"/>
      <c r="G7" s="144"/>
      <c r="H7" s="144"/>
      <c r="I7" s="180"/>
      <c r="J7" s="179"/>
      <c r="K7" s="73"/>
      <c r="L7" s="73"/>
      <c r="M7" s="73"/>
      <c r="N7" s="73"/>
    </row>
    <row r="8" spans="1:14" ht="51" customHeight="1">
      <c r="A8" s="181" t="s">
        <v>41</v>
      </c>
      <c r="B8" s="574" t="s">
        <v>188</v>
      </c>
      <c r="C8" s="575"/>
      <c r="D8" s="179"/>
      <c r="E8" s="574" t="s">
        <v>118</v>
      </c>
      <c r="F8" s="575"/>
      <c r="G8" s="144"/>
      <c r="H8" s="574" t="s">
        <v>189</v>
      </c>
      <c r="I8" s="575"/>
      <c r="J8" s="146"/>
      <c r="K8" s="574" t="s">
        <v>43</v>
      </c>
      <c r="L8" s="576"/>
      <c r="M8" s="577"/>
      <c r="N8" s="578"/>
    </row>
    <row r="9" spans="1:14" s="77" customFormat="1" ht="45">
      <c r="A9" s="147"/>
      <c r="B9" s="182" t="s">
        <v>126</v>
      </c>
      <c r="C9" s="182" t="s">
        <v>155</v>
      </c>
      <c r="D9" s="183"/>
      <c r="E9" s="182" t="s">
        <v>126</v>
      </c>
      <c r="F9" s="182" t="s">
        <v>155</v>
      </c>
      <c r="G9" s="184"/>
      <c r="H9" s="182" t="s">
        <v>174</v>
      </c>
      <c r="I9" s="182" t="s">
        <v>155</v>
      </c>
      <c r="J9" s="146"/>
      <c r="K9" s="182" t="s">
        <v>142</v>
      </c>
      <c r="L9" s="182" t="s">
        <v>47</v>
      </c>
      <c r="M9" s="182" t="s">
        <v>48</v>
      </c>
      <c r="N9" s="182" t="s">
        <v>137</v>
      </c>
    </row>
    <row r="10" spans="1:14" s="77" customFormat="1" ht="8.25" customHeight="1">
      <c r="A10" s="149"/>
      <c r="B10" s="150"/>
      <c r="C10" s="150"/>
      <c r="D10" s="179"/>
      <c r="E10" s="150"/>
      <c r="F10" s="150"/>
      <c r="G10" s="144"/>
      <c r="H10" s="150"/>
      <c r="I10" s="150"/>
      <c r="J10" s="146"/>
      <c r="K10" s="150"/>
      <c r="L10" s="150"/>
      <c r="M10" s="150"/>
      <c r="N10" s="150"/>
    </row>
    <row r="11" spans="1:20" s="77" customFormat="1" ht="12.75">
      <c r="A11" s="156" t="s">
        <v>51</v>
      </c>
      <c r="B11" s="432">
        <f>E11+H11</f>
        <v>0</v>
      </c>
      <c r="C11" s="432">
        <f>F11+I11</f>
        <v>0</v>
      </c>
      <c r="D11" s="448"/>
      <c r="E11" s="432">
        <f>E13+E16+E25+E33+E37</f>
        <v>0</v>
      </c>
      <c r="F11" s="432">
        <f>F13+F16+F25+F33+F37</f>
        <v>0</v>
      </c>
      <c r="G11" s="449"/>
      <c r="H11" s="432">
        <f>H13+H16+H25+H33+H37</f>
        <v>0</v>
      </c>
      <c r="I11" s="432">
        <f>I13+I16+I25+I33+I37</f>
        <v>0</v>
      </c>
      <c r="J11" s="146"/>
      <c r="K11" s="248">
        <f>K13+K16+K25+K33+K37</f>
        <v>0</v>
      </c>
      <c r="L11" s="248">
        <f>L13+L16+L25+L33+L37</f>
        <v>0</v>
      </c>
      <c r="M11" s="248">
        <f>M13+M16+M25+M33+M37</f>
        <v>0</v>
      </c>
      <c r="N11" s="248">
        <f>N13+N16+N25+N33+N37</f>
        <v>0</v>
      </c>
      <c r="P11" s="424"/>
      <c r="Q11" s="424"/>
      <c r="R11" s="424"/>
      <c r="S11" s="424"/>
      <c r="T11" s="424"/>
    </row>
    <row r="12" spans="1:20" s="77" customFormat="1" ht="7.5" customHeight="1">
      <c r="A12" s="149"/>
      <c r="B12" s="450"/>
      <c r="C12" s="450"/>
      <c r="D12" s="448"/>
      <c r="E12" s="450"/>
      <c r="F12" s="450"/>
      <c r="G12" s="449"/>
      <c r="H12" s="450"/>
      <c r="I12" s="450"/>
      <c r="J12" s="146"/>
      <c r="K12" s="383"/>
      <c r="L12" s="383"/>
      <c r="M12" s="383"/>
      <c r="N12" s="383"/>
      <c r="P12" s="424"/>
      <c r="Q12" s="424"/>
      <c r="R12" s="424"/>
      <c r="S12" s="424"/>
      <c r="T12" s="424"/>
    </row>
    <row r="13" spans="1:20" s="77" customFormat="1" ht="12.75" customHeight="1">
      <c r="A13" s="154" t="s">
        <v>66</v>
      </c>
      <c r="B13" s="461">
        <f aca="true" t="shared" si="0" ref="B13:C15">E13+H13</f>
        <v>0</v>
      </c>
      <c r="C13" s="461">
        <f t="shared" si="0"/>
        <v>0</v>
      </c>
      <c r="D13" s="448"/>
      <c r="E13" s="461">
        <f>SUM(E14:E15)</f>
        <v>0</v>
      </c>
      <c r="F13" s="461">
        <f>SUM(F14:F15)</f>
        <v>0</v>
      </c>
      <c r="G13" s="449"/>
      <c r="H13" s="461">
        <f>SUM(H14:H15)</f>
        <v>0</v>
      </c>
      <c r="I13" s="461">
        <f>SUM(I14:I15)</f>
        <v>0</v>
      </c>
      <c r="J13" s="146"/>
      <c r="K13" s="399">
        <f>SUM(K14:K15)</f>
        <v>0</v>
      </c>
      <c r="L13" s="399">
        <f>SUM(L14:L15)</f>
        <v>0</v>
      </c>
      <c r="M13" s="399">
        <f>SUM(M14:M15)</f>
        <v>0</v>
      </c>
      <c r="N13" s="399">
        <f>SUM(N14:N15)</f>
        <v>0</v>
      </c>
      <c r="P13" s="424"/>
      <c r="Q13" s="424"/>
      <c r="R13" s="424"/>
      <c r="S13" s="424"/>
      <c r="T13" s="424"/>
    </row>
    <row r="14" spans="1:20" s="186" customFormat="1" ht="12.75" customHeight="1">
      <c r="A14" s="155" t="s">
        <v>52</v>
      </c>
      <c r="B14" s="451">
        <f t="shared" si="0"/>
        <v>0</v>
      </c>
      <c r="C14" s="451">
        <f t="shared" si="0"/>
        <v>0</v>
      </c>
      <c r="D14" s="452"/>
      <c r="E14" s="453"/>
      <c r="F14" s="453"/>
      <c r="G14" s="449"/>
      <c r="H14" s="453"/>
      <c r="I14" s="453"/>
      <c r="J14" s="185"/>
      <c r="K14" s="200"/>
      <c r="L14" s="200"/>
      <c r="M14" s="200"/>
      <c r="N14" s="201">
        <f>K14+M14</f>
        <v>0</v>
      </c>
      <c r="P14" s="444"/>
      <c r="Q14" s="444"/>
      <c r="R14" s="444"/>
      <c r="S14" s="444"/>
      <c r="T14" s="444"/>
    </row>
    <row r="15" spans="1:20" s="186" customFormat="1" ht="12.75" customHeight="1">
      <c r="A15" s="155" t="s">
        <v>119</v>
      </c>
      <c r="B15" s="454">
        <f t="shared" si="0"/>
        <v>0</v>
      </c>
      <c r="C15" s="454">
        <f t="shared" si="0"/>
        <v>0</v>
      </c>
      <c r="D15" s="455"/>
      <c r="E15" s="456"/>
      <c r="F15" s="456"/>
      <c r="G15" s="457"/>
      <c r="H15" s="456"/>
      <c r="I15" s="456"/>
      <c r="J15" s="185"/>
      <c r="K15" s="161"/>
      <c r="L15" s="161"/>
      <c r="M15" s="161"/>
      <c r="N15" s="175">
        <f>K15+M15</f>
        <v>0</v>
      </c>
      <c r="P15" s="444"/>
      <c r="Q15" s="444"/>
      <c r="R15" s="444"/>
      <c r="S15" s="444"/>
      <c r="T15" s="444"/>
    </row>
    <row r="16" spans="1:20" s="77" customFormat="1" ht="12.75" customHeight="1">
      <c r="A16" s="154" t="s">
        <v>171</v>
      </c>
      <c r="B16" s="462">
        <f>E16+H16</f>
        <v>0</v>
      </c>
      <c r="C16" s="462">
        <f>F16+I16</f>
        <v>0</v>
      </c>
      <c r="D16" s="448"/>
      <c r="E16" s="462">
        <f>SUM(E17:E24)</f>
        <v>0</v>
      </c>
      <c r="F16" s="462">
        <f>SUM(F17:F24)</f>
        <v>0</v>
      </c>
      <c r="G16" s="449"/>
      <c r="H16" s="462">
        <f>SUM(H17:H24)</f>
        <v>0</v>
      </c>
      <c r="I16" s="462">
        <f>SUM(I17:I24)</f>
        <v>0</v>
      </c>
      <c r="J16" s="146"/>
      <c r="K16" s="463">
        <f>SUM(K17:K24)</f>
        <v>0</v>
      </c>
      <c r="L16" s="463">
        <f>SUM(L17:L24)</f>
        <v>0</v>
      </c>
      <c r="M16" s="463">
        <f>SUM(M17:M24)</f>
        <v>0</v>
      </c>
      <c r="N16" s="463">
        <f>SUM(N17:N24)</f>
        <v>0</v>
      </c>
      <c r="P16" s="424"/>
      <c r="Q16" s="424"/>
      <c r="R16" s="424"/>
      <c r="S16" s="424"/>
      <c r="T16" s="424"/>
    </row>
    <row r="17" spans="1:20" s="186" customFormat="1" ht="12.75" customHeight="1">
      <c r="A17" s="155" t="s">
        <v>120</v>
      </c>
      <c r="B17" s="454">
        <f aca="true" t="shared" si="1" ref="B17:B24">E17+H17</f>
        <v>0</v>
      </c>
      <c r="C17" s="454">
        <f aca="true" t="shared" si="2" ref="C17:C24">F17+I17</f>
        <v>0</v>
      </c>
      <c r="D17" s="452"/>
      <c r="E17" s="456"/>
      <c r="F17" s="456"/>
      <c r="G17" s="449"/>
      <c r="H17" s="456"/>
      <c r="I17" s="456"/>
      <c r="J17" s="185"/>
      <c r="K17" s="161"/>
      <c r="L17" s="161"/>
      <c r="M17" s="161"/>
      <c r="N17" s="175">
        <f aca="true" t="shared" si="3" ref="N17:N24">K17+M17</f>
        <v>0</v>
      </c>
      <c r="P17" s="444"/>
      <c r="Q17" s="444"/>
      <c r="R17" s="444"/>
      <c r="S17" s="444"/>
      <c r="T17" s="444"/>
    </row>
    <row r="18" spans="1:20" s="186" customFormat="1" ht="12.75" customHeight="1">
      <c r="A18" s="155" t="s">
        <v>121</v>
      </c>
      <c r="B18" s="454">
        <f t="shared" si="1"/>
        <v>0</v>
      </c>
      <c r="C18" s="454">
        <f t="shared" si="2"/>
        <v>0</v>
      </c>
      <c r="D18" s="452"/>
      <c r="E18" s="456"/>
      <c r="F18" s="456"/>
      <c r="G18" s="449"/>
      <c r="H18" s="456"/>
      <c r="I18" s="456"/>
      <c r="J18" s="185"/>
      <c r="K18" s="161"/>
      <c r="L18" s="161"/>
      <c r="M18" s="161"/>
      <c r="N18" s="175">
        <f t="shared" si="3"/>
        <v>0</v>
      </c>
      <c r="P18" s="444"/>
      <c r="Q18" s="444"/>
      <c r="R18" s="444"/>
      <c r="S18" s="444"/>
      <c r="T18" s="444"/>
    </row>
    <row r="19" spans="1:20" s="186" customFormat="1" ht="12.75" customHeight="1">
      <c r="A19" s="155" t="s">
        <v>55</v>
      </c>
      <c r="B19" s="454">
        <f t="shared" si="1"/>
        <v>0</v>
      </c>
      <c r="C19" s="454">
        <f t="shared" si="2"/>
        <v>0</v>
      </c>
      <c r="D19" s="452"/>
      <c r="E19" s="456"/>
      <c r="F19" s="456"/>
      <c r="G19" s="449"/>
      <c r="H19" s="456"/>
      <c r="I19" s="456"/>
      <c r="J19" s="185"/>
      <c r="K19" s="161"/>
      <c r="L19" s="161"/>
      <c r="M19" s="161"/>
      <c r="N19" s="175">
        <f t="shared" si="3"/>
        <v>0</v>
      </c>
      <c r="P19" s="444"/>
      <c r="Q19" s="444"/>
      <c r="R19" s="444"/>
      <c r="S19" s="444"/>
      <c r="T19" s="444"/>
    </row>
    <row r="20" spans="1:20" s="186" customFormat="1" ht="12.75" customHeight="1">
      <c r="A20" s="155" t="s">
        <v>139</v>
      </c>
      <c r="B20" s="454">
        <f t="shared" si="1"/>
        <v>0</v>
      </c>
      <c r="C20" s="454">
        <f t="shared" si="2"/>
        <v>0</v>
      </c>
      <c r="D20" s="452"/>
      <c r="E20" s="456"/>
      <c r="F20" s="456"/>
      <c r="G20" s="449"/>
      <c r="H20" s="456"/>
      <c r="I20" s="456"/>
      <c r="J20" s="185"/>
      <c r="K20" s="161"/>
      <c r="L20" s="161"/>
      <c r="M20" s="161"/>
      <c r="N20" s="175">
        <f t="shared" si="3"/>
        <v>0</v>
      </c>
      <c r="P20" s="444"/>
      <c r="Q20" s="444"/>
      <c r="R20" s="444"/>
      <c r="S20" s="444"/>
      <c r="T20" s="444"/>
    </row>
    <row r="21" spans="1:20" s="186" customFormat="1" ht="12.75" customHeight="1">
      <c r="A21" s="155" t="s">
        <v>53</v>
      </c>
      <c r="B21" s="454">
        <f t="shared" si="1"/>
        <v>0</v>
      </c>
      <c r="C21" s="454">
        <f t="shared" si="2"/>
        <v>0</v>
      </c>
      <c r="D21" s="452"/>
      <c r="E21" s="456"/>
      <c r="F21" s="456"/>
      <c r="G21" s="449"/>
      <c r="H21" s="456"/>
      <c r="I21" s="456"/>
      <c r="J21" s="185"/>
      <c r="K21" s="161"/>
      <c r="L21" s="161"/>
      <c r="M21" s="161"/>
      <c r="N21" s="175">
        <f t="shared" si="3"/>
        <v>0</v>
      </c>
      <c r="P21" s="444"/>
      <c r="Q21" s="444"/>
      <c r="R21" s="444"/>
      <c r="S21" s="444"/>
      <c r="T21" s="444"/>
    </row>
    <row r="22" spans="1:20" s="186" customFormat="1" ht="12.75" customHeight="1">
      <c r="A22" s="155" t="s">
        <v>54</v>
      </c>
      <c r="B22" s="454">
        <f t="shared" si="1"/>
        <v>0</v>
      </c>
      <c r="C22" s="454">
        <f t="shared" si="2"/>
        <v>0</v>
      </c>
      <c r="D22" s="452"/>
      <c r="E22" s="456"/>
      <c r="F22" s="456"/>
      <c r="G22" s="449"/>
      <c r="H22" s="456"/>
      <c r="I22" s="456"/>
      <c r="J22" s="185"/>
      <c r="K22" s="161"/>
      <c r="L22" s="161"/>
      <c r="M22" s="161"/>
      <c r="N22" s="175">
        <f t="shared" si="3"/>
        <v>0</v>
      </c>
      <c r="P22" s="444"/>
      <c r="Q22" s="444"/>
      <c r="R22" s="444"/>
      <c r="S22" s="444"/>
      <c r="T22" s="444"/>
    </row>
    <row r="23" spans="1:20" s="186" customFormat="1" ht="12.75" customHeight="1">
      <c r="A23" s="155" t="s">
        <v>56</v>
      </c>
      <c r="B23" s="454">
        <f t="shared" si="1"/>
        <v>0</v>
      </c>
      <c r="C23" s="454">
        <f t="shared" si="2"/>
        <v>0</v>
      </c>
      <c r="D23" s="452"/>
      <c r="E23" s="456"/>
      <c r="F23" s="456"/>
      <c r="G23" s="449"/>
      <c r="H23" s="456"/>
      <c r="I23" s="456"/>
      <c r="J23" s="185"/>
      <c r="K23" s="161"/>
      <c r="L23" s="161"/>
      <c r="M23" s="161"/>
      <c r="N23" s="175">
        <f t="shared" si="3"/>
        <v>0</v>
      </c>
      <c r="P23" s="444"/>
      <c r="Q23" s="444"/>
      <c r="R23" s="444"/>
      <c r="S23" s="444"/>
      <c r="T23" s="444"/>
    </row>
    <row r="24" spans="1:20" s="186" customFormat="1" ht="12.75" customHeight="1">
      <c r="A24" s="155" t="s">
        <v>122</v>
      </c>
      <c r="B24" s="454">
        <f t="shared" si="1"/>
        <v>0</v>
      </c>
      <c r="C24" s="454">
        <f t="shared" si="2"/>
        <v>0</v>
      </c>
      <c r="D24" s="452"/>
      <c r="E24" s="456"/>
      <c r="F24" s="456"/>
      <c r="G24" s="449"/>
      <c r="H24" s="456"/>
      <c r="I24" s="456"/>
      <c r="J24" s="185"/>
      <c r="K24" s="161"/>
      <c r="L24" s="161"/>
      <c r="M24" s="161"/>
      <c r="N24" s="175">
        <f t="shared" si="3"/>
        <v>0</v>
      </c>
      <c r="P24" s="444"/>
      <c r="Q24" s="444"/>
      <c r="R24" s="444"/>
      <c r="S24" s="444"/>
      <c r="T24" s="444"/>
    </row>
    <row r="25" spans="1:20" s="77" customFormat="1" ht="12.75" customHeight="1">
      <c r="A25" s="154" t="s">
        <v>172</v>
      </c>
      <c r="B25" s="462">
        <f>E25+H25</f>
        <v>0</v>
      </c>
      <c r="C25" s="462">
        <f>F25+I25</f>
        <v>0</v>
      </c>
      <c r="D25" s="448"/>
      <c r="E25" s="462">
        <f>SUM(E26:E32)</f>
        <v>0</v>
      </c>
      <c r="F25" s="462">
        <f>SUM(F26:F32)</f>
        <v>0</v>
      </c>
      <c r="G25" s="449"/>
      <c r="H25" s="462">
        <f>SUM(H26:H32)</f>
        <v>0</v>
      </c>
      <c r="I25" s="462">
        <f>SUM(I26:I32)</f>
        <v>0</v>
      </c>
      <c r="J25" s="146"/>
      <c r="K25" s="463">
        <f>SUM(K26:K32)</f>
        <v>0</v>
      </c>
      <c r="L25" s="463">
        <f>SUM(L26:L32)</f>
        <v>0</v>
      </c>
      <c r="M25" s="463">
        <f>SUM(M26:M32)</f>
        <v>0</v>
      </c>
      <c r="N25" s="463">
        <f>SUM(N26:N32)</f>
        <v>0</v>
      </c>
      <c r="P25" s="424"/>
      <c r="Q25" s="424"/>
      <c r="R25" s="424"/>
      <c r="S25" s="424"/>
      <c r="T25" s="424"/>
    </row>
    <row r="26" spans="1:20" s="186" customFormat="1" ht="12.75" customHeight="1">
      <c r="A26" s="155" t="s">
        <v>123</v>
      </c>
      <c r="B26" s="454">
        <f aca="true" t="shared" si="4" ref="B26:B32">E26+H26</f>
        <v>0</v>
      </c>
      <c r="C26" s="454">
        <f aca="true" t="shared" si="5" ref="C26:C32">F26+I26</f>
        <v>0</v>
      </c>
      <c r="D26" s="452"/>
      <c r="E26" s="456"/>
      <c r="F26" s="456"/>
      <c r="G26" s="449"/>
      <c r="H26" s="456"/>
      <c r="I26" s="456"/>
      <c r="J26" s="185"/>
      <c r="K26" s="161"/>
      <c r="L26" s="161"/>
      <c r="M26" s="161"/>
      <c r="N26" s="175">
        <f aca="true" t="shared" si="6" ref="N26:N32">K26+M26</f>
        <v>0</v>
      </c>
      <c r="P26" s="444"/>
      <c r="Q26" s="444"/>
      <c r="R26" s="444"/>
      <c r="S26" s="444"/>
      <c r="T26" s="444"/>
    </row>
    <row r="27" spans="1:20" s="186" customFormat="1" ht="12.75" customHeight="1">
      <c r="A27" s="155" t="s">
        <v>124</v>
      </c>
      <c r="B27" s="454">
        <f t="shared" si="4"/>
        <v>0</v>
      </c>
      <c r="C27" s="454">
        <f t="shared" si="5"/>
        <v>0</v>
      </c>
      <c r="D27" s="452"/>
      <c r="E27" s="456"/>
      <c r="F27" s="456"/>
      <c r="G27" s="449"/>
      <c r="H27" s="456"/>
      <c r="I27" s="456"/>
      <c r="J27" s="185"/>
      <c r="K27" s="161"/>
      <c r="L27" s="161"/>
      <c r="M27" s="161"/>
      <c r="N27" s="175">
        <f t="shared" si="6"/>
        <v>0</v>
      </c>
      <c r="P27" s="444"/>
      <c r="Q27" s="444"/>
      <c r="R27" s="444"/>
      <c r="S27" s="444"/>
      <c r="T27" s="444"/>
    </row>
    <row r="28" spans="1:20" s="186" customFormat="1" ht="12.75" customHeight="1">
      <c r="A28" s="155" t="s">
        <v>252</v>
      </c>
      <c r="B28" s="454">
        <f t="shared" si="4"/>
        <v>0</v>
      </c>
      <c r="C28" s="454">
        <f t="shared" si="5"/>
        <v>0</v>
      </c>
      <c r="D28" s="452"/>
      <c r="E28" s="456"/>
      <c r="F28" s="456"/>
      <c r="G28" s="449"/>
      <c r="H28" s="456"/>
      <c r="I28" s="456"/>
      <c r="J28" s="185"/>
      <c r="K28" s="161"/>
      <c r="L28" s="161"/>
      <c r="M28" s="161"/>
      <c r="N28" s="175">
        <f t="shared" si="6"/>
        <v>0</v>
      </c>
      <c r="P28" s="444"/>
      <c r="Q28" s="444"/>
      <c r="R28" s="444"/>
      <c r="S28" s="444"/>
      <c r="T28" s="444"/>
    </row>
    <row r="29" spans="1:20" s="186" customFormat="1" ht="12.75" customHeight="1">
      <c r="A29" s="459" t="s">
        <v>57</v>
      </c>
      <c r="B29" s="454">
        <f t="shared" si="4"/>
        <v>0</v>
      </c>
      <c r="C29" s="454">
        <f t="shared" si="5"/>
        <v>0</v>
      </c>
      <c r="D29" s="452"/>
      <c r="E29" s="456"/>
      <c r="F29" s="456"/>
      <c r="G29" s="449"/>
      <c r="H29" s="456"/>
      <c r="I29" s="456"/>
      <c r="J29" s="185"/>
      <c r="K29" s="161"/>
      <c r="L29" s="161"/>
      <c r="M29" s="161"/>
      <c r="N29" s="175">
        <f t="shared" si="6"/>
        <v>0</v>
      </c>
      <c r="P29" s="444"/>
      <c r="Q29" s="444"/>
      <c r="R29" s="444"/>
      <c r="S29" s="444"/>
      <c r="T29" s="444"/>
    </row>
    <row r="30" spans="1:20" s="186" customFormat="1" ht="12.75" customHeight="1">
      <c r="A30" s="155" t="s">
        <v>173</v>
      </c>
      <c r="B30" s="454">
        <f t="shared" si="4"/>
        <v>0</v>
      </c>
      <c r="C30" s="454">
        <f t="shared" si="5"/>
        <v>0</v>
      </c>
      <c r="D30" s="452"/>
      <c r="E30" s="456"/>
      <c r="F30" s="456"/>
      <c r="G30" s="449"/>
      <c r="H30" s="456"/>
      <c r="I30" s="456"/>
      <c r="J30" s="185"/>
      <c r="K30" s="161"/>
      <c r="L30" s="161"/>
      <c r="M30" s="161"/>
      <c r="N30" s="175">
        <f t="shared" si="6"/>
        <v>0</v>
      </c>
      <c r="P30" s="444"/>
      <c r="Q30" s="444"/>
      <c r="R30" s="444"/>
      <c r="S30" s="444"/>
      <c r="T30" s="444"/>
    </row>
    <row r="31" spans="1:20" s="186" customFormat="1" ht="12.75" customHeight="1">
      <c r="A31" s="155" t="s">
        <v>58</v>
      </c>
      <c r="B31" s="454">
        <f t="shared" si="4"/>
        <v>0</v>
      </c>
      <c r="C31" s="454">
        <f t="shared" si="5"/>
        <v>0</v>
      </c>
      <c r="D31" s="452"/>
      <c r="E31" s="456"/>
      <c r="F31" s="456"/>
      <c r="G31" s="449"/>
      <c r="H31" s="456"/>
      <c r="I31" s="456"/>
      <c r="J31" s="185"/>
      <c r="K31" s="161"/>
      <c r="L31" s="161"/>
      <c r="M31" s="161"/>
      <c r="N31" s="175">
        <f t="shared" si="6"/>
        <v>0</v>
      </c>
      <c r="P31" s="444"/>
      <c r="Q31" s="444"/>
      <c r="R31" s="444"/>
      <c r="S31" s="444"/>
      <c r="T31" s="444"/>
    </row>
    <row r="32" spans="1:20" s="186" customFormat="1" ht="12.75" customHeight="1">
      <c r="A32" s="155" t="s">
        <v>125</v>
      </c>
      <c r="B32" s="454">
        <f t="shared" si="4"/>
        <v>0</v>
      </c>
      <c r="C32" s="454">
        <f t="shared" si="5"/>
        <v>0</v>
      </c>
      <c r="D32" s="452"/>
      <c r="E32" s="456"/>
      <c r="F32" s="456"/>
      <c r="G32" s="449"/>
      <c r="H32" s="456"/>
      <c r="I32" s="456"/>
      <c r="J32" s="185"/>
      <c r="K32" s="161"/>
      <c r="L32" s="161"/>
      <c r="M32" s="161"/>
      <c r="N32" s="175">
        <f t="shared" si="6"/>
        <v>0</v>
      </c>
      <c r="P32" s="444"/>
      <c r="Q32" s="444"/>
      <c r="R32" s="444"/>
      <c r="S32" s="444"/>
      <c r="T32" s="444"/>
    </row>
    <row r="33" spans="1:20" s="77" customFormat="1" ht="12.75" customHeight="1">
      <c r="A33" s="154" t="s">
        <v>68</v>
      </c>
      <c r="B33" s="462">
        <f>E33+H33</f>
        <v>0</v>
      </c>
      <c r="C33" s="462">
        <f>F33+I33</f>
        <v>0</v>
      </c>
      <c r="D33" s="448"/>
      <c r="E33" s="462">
        <f>SUM(E34:E36)</f>
        <v>0</v>
      </c>
      <c r="F33" s="462">
        <f>SUM(F34:F36)</f>
        <v>0</v>
      </c>
      <c r="G33" s="449"/>
      <c r="H33" s="462">
        <f>SUM(H34:H36)</f>
        <v>0</v>
      </c>
      <c r="I33" s="462">
        <f>SUM(I34:I36)</f>
        <v>0</v>
      </c>
      <c r="J33" s="146"/>
      <c r="K33" s="463">
        <f>SUM(K34:K36)</f>
        <v>0</v>
      </c>
      <c r="L33" s="463">
        <f>SUM(L34:L36)</f>
        <v>0</v>
      </c>
      <c r="M33" s="463">
        <f>SUM(M34:M36)</f>
        <v>0</v>
      </c>
      <c r="N33" s="463">
        <f>SUM(N34:N36)</f>
        <v>0</v>
      </c>
      <c r="P33" s="424"/>
      <c r="Q33" s="424"/>
      <c r="R33" s="424"/>
      <c r="S33" s="424"/>
      <c r="T33" s="424"/>
    </row>
    <row r="34" spans="1:20" s="186" customFormat="1" ht="12.75" customHeight="1">
      <c r="A34" s="155" t="s">
        <v>59</v>
      </c>
      <c r="B34" s="454">
        <f aca="true" t="shared" si="7" ref="B34:C36">E34+H34</f>
        <v>0</v>
      </c>
      <c r="C34" s="454">
        <f t="shared" si="7"/>
        <v>0</v>
      </c>
      <c r="D34" s="452"/>
      <c r="E34" s="456"/>
      <c r="F34" s="456"/>
      <c r="G34" s="449"/>
      <c r="H34" s="456"/>
      <c r="I34" s="456"/>
      <c r="J34" s="185"/>
      <c r="K34" s="161"/>
      <c r="L34" s="161"/>
      <c r="M34" s="161"/>
      <c r="N34" s="175">
        <f>K34+M34</f>
        <v>0</v>
      </c>
      <c r="P34" s="444"/>
      <c r="Q34" s="444"/>
      <c r="R34" s="444"/>
      <c r="S34" s="444"/>
      <c r="T34" s="444"/>
    </row>
    <row r="35" spans="1:20" s="186" customFormat="1" ht="12.75" customHeight="1">
      <c r="A35" s="155" t="s">
        <v>60</v>
      </c>
      <c r="B35" s="454">
        <f t="shared" si="7"/>
        <v>0</v>
      </c>
      <c r="C35" s="454">
        <f t="shared" si="7"/>
        <v>0</v>
      </c>
      <c r="D35" s="452"/>
      <c r="E35" s="456"/>
      <c r="F35" s="456"/>
      <c r="G35" s="449"/>
      <c r="H35" s="456"/>
      <c r="I35" s="456"/>
      <c r="J35" s="185"/>
      <c r="K35" s="161"/>
      <c r="L35" s="161"/>
      <c r="M35" s="161"/>
      <c r="N35" s="175">
        <f>K35+M35</f>
        <v>0</v>
      </c>
      <c r="P35" s="444"/>
      <c r="Q35" s="444"/>
      <c r="R35" s="444"/>
      <c r="S35" s="444"/>
      <c r="T35" s="444"/>
    </row>
    <row r="36" spans="1:20" s="186" customFormat="1" ht="12.75" customHeight="1">
      <c r="A36" s="155" t="s">
        <v>141</v>
      </c>
      <c r="B36" s="454">
        <f t="shared" si="7"/>
        <v>0</v>
      </c>
      <c r="C36" s="454">
        <f t="shared" si="7"/>
        <v>0</v>
      </c>
      <c r="D36" s="452"/>
      <c r="E36" s="456"/>
      <c r="F36" s="456"/>
      <c r="G36" s="449"/>
      <c r="H36" s="456"/>
      <c r="I36" s="456"/>
      <c r="J36" s="185"/>
      <c r="K36" s="161"/>
      <c r="L36" s="161"/>
      <c r="M36" s="161"/>
      <c r="N36" s="175">
        <f>K36+M36</f>
        <v>0</v>
      </c>
      <c r="P36" s="444"/>
      <c r="Q36" s="444"/>
      <c r="R36" s="444"/>
      <c r="S36" s="444"/>
      <c r="T36" s="444"/>
    </row>
    <row r="37" spans="1:20" s="77" customFormat="1" ht="12.75" customHeight="1">
      <c r="A37" s="154" t="s">
        <v>69</v>
      </c>
      <c r="B37" s="462">
        <f>E37+H37</f>
        <v>0</v>
      </c>
      <c r="C37" s="462">
        <f>F37+I37</f>
        <v>0</v>
      </c>
      <c r="D37" s="448"/>
      <c r="E37" s="462">
        <f>SUM(E38:E40)</f>
        <v>0</v>
      </c>
      <c r="F37" s="462">
        <f>SUM(F38:F40)</f>
        <v>0</v>
      </c>
      <c r="G37" s="449"/>
      <c r="H37" s="462">
        <f>SUM(H38:H40)</f>
        <v>0</v>
      </c>
      <c r="I37" s="462">
        <f>SUM(I38:I40)</f>
        <v>0</v>
      </c>
      <c r="J37" s="146"/>
      <c r="K37" s="463">
        <f>SUM(K38:K40)</f>
        <v>0</v>
      </c>
      <c r="L37" s="463">
        <f>SUM(L38:L40)</f>
        <v>0</v>
      </c>
      <c r="M37" s="463">
        <f>SUM(M38:M40)</f>
        <v>0</v>
      </c>
      <c r="N37" s="463">
        <f>SUM(N38:N40)</f>
        <v>0</v>
      </c>
      <c r="P37" s="424"/>
      <c r="Q37" s="424"/>
      <c r="R37" s="424"/>
      <c r="S37" s="424"/>
      <c r="T37" s="424"/>
    </row>
    <row r="38" spans="1:20" s="186" customFormat="1" ht="12.75" customHeight="1">
      <c r="A38" s="155" t="s">
        <v>353</v>
      </c>
      <c r="B38" s="454">
        <f aca="true" t="shared" si="8" ref="B38:C40">E38+H38</f>
        <v>0</v>
      </c>
      <c r="C38" s="454">
        <f t="shared" si="8"/>
        <v>0</v>
      </c>
      <c r="D38" s="452"/>
      <c r="E38" s="456"/>
      <c r="F38" s="456"/>
      <c r="G38" s="449"/>
      <c r="H38" s="456"/>
      <c r="I38" s="456"/>
      <c r="J38" s="185"/>
      <c r="K38" s="161"/>
      <c r="L38" s="161"/>
      <c r="M38" s="161"/>
      <c r="N38" s="175">
        <f>K38+M38</f>
        <v>0</v>
      </c>
      <c r="P38" s="444"/>
      <c r="Q38" s="444"/>
      <c r="R38" s="444"/>
      <c r="S38" s="444"/>
      <c r="T38" s="444"/>
    </row>
    <row r="39" spans="1:20" s="186" customFormat="1" ht="12.75" customHeight="1">
      <c r="A39" s="190" t="s">
        <v>62</v>
      </c>
      <c r="B39" s="454">
        <f>E39+H39</f>
        <v>0</v>
      </c>
      <c r="C39" s="454">
        <f>F39+I39</f>
        <v>0</v>
      </c>
      <c r="D39" s="452"/>
      <c r="E39" s="456"/>
      <c r="F39" s="456"/>
      <c r="G39" s="449"/>
      <c r="H39" s="456"/>
      <c r="I39" s="456"/>
      <c r="J39" s="185"/>
      <c r="K39" s="161"/>
      <c r="L39" s="161"/>
      <c r="M39" s="161"/>
      <c r="N39" s="175">
        <f>K39+M39</f>
        <v>0</v>
      </c>
      <c r="P39" s="444"/>
      <c r="Q39" s="444"/>
      <c r="R39" s="444"/>
      <c r="S39" s="444"/>
      <c r="T39" s="444"/>
    </row>
    <row r="40" spans="1:20" s="191" customFormat="1" ht="12.75" customHeight="1">
      <c r="A40" s="460" t="s">
        <v>63</v>
      </c>
      <c r="B40" s="458">
        <f t="shared" si="8"/>
        <v>0</v>
      </c>
      <c r="C40" s="458">
        <f t="shared" si="8"/>
        <v>0</v>
      </c>
      <c r="D40" s="452"/>
      <c r="E40" s="442"/>
      <c r="F40" s="442"/>
      <c r="G40" s="449"/>
      <c r="H40" s="442"/>
      <c r="I40" s="442"/>
      <c r="J40" s="187"/>
      <c r="K40" s="194"/>
      <c r="L40" s="194"/>
      <c r="M40" s="194"/>
      <c r="N40" s="202">
        <f>K40+M40</f>
        <v>0</v>
      </c>
      <c r="P40" s="444"/>
      <c r="Q40" s="444"/>
      <c r="R40" s="444"/>
      <c r="S40" s="444"/>
      <c r="T40" s="444"/>
    </row>
    <row r="41" spans="4:10" s="159" customFormat="1" ht="12.75">
      <c r="D41" s="447"/>
      <c r="G41" s="447"/>
      <c r="J41" s="447"/>
    </row>
    <row r="42" s="159" customFormat="1" ht="12.75"/>
    <row r="43" s="159" customFormat="1" ht="12.75"/>
    <row r="44" s="159" customFormat="1" ht="12.75"/>
    <row r="45" s="159" customFormat="1" ht="12.75"/>
    <row r="46" s="159" customFormat="1" ht="12.75"/>
    <row r="47" s="159" customFormat="1" ht="12.75"/>
    <row r="48" s="159" customFormat="1" ht="12.75"/>
    <row r="49" s="159" customFormat="1" ht="12.75"/>
    <row r="50" s="159" customFormat="1" ht="12.75"/>
    <row r="51" s="159" customFormat="1" ht="12.75"/>
    <row r="52" s="159" customFormat="1" ht="12.75"/>
    <row r="53" s="159" customFormat="1" ht="12.75"/>
    <row r="54" s="159" customFormat="1" ht="12.75"/>
    <row r="55" s="159" customFormat="1" ht="12.75"/>
    <row r="56" s="159" customFormat="1" ht="12.75"/>
    <row r="57" s="159" customFormat="1" ht="12.75"/>
    <row r="58" s="159" customFormat="1" ht="12.75"/>
    <row r="59" s="159" customFormat="1" ht="12.75"/>
    <row r="60" s="159" customFormat="1" ht="12.75"/>
    <row r="61" s="159" customFormat="1" ht="12.75"/>
    <row r="62" s="159" customFormat="1" ht="12.75"/>
    <row r="63" s="159" customFormat="1" ht="12.75"/>
    <row r="64" s="159" customFormat="1" ht="12.75"/>
    <row r="65" s="159" customFormat="1" ht="12.75"/>
    <row r="66" s="159" customFormat="1" ht="12.75"/>
    <row r="67" s="159" customFormat="1" ht="12.75"/>
    <row r="68" s="159" customFormat="1" ht="12.75"/>
    <row r="69" s="159" customFormat="1" ht="12.75"/>
    <row r="70" s="159" customFormat="1" ht="12.75"/>
    <row r="71" s="159" customFormat="1" ht="12.75"/>
    <row r="72" s="159" customFormat="1" ht="12.75"/>
    <row r="73" s="159" customFormat="1" ht="12.75"/>
    <row r="74" s="159" customFormat="1" ht="12.75"/>
    <row r="75" s="159" customFormat="1" ht="12.75"/>
    <row r="76" s="159" customFormat="1" ht="12.75"/>
    <row r="77" s="159" customFormat="1" ht="12.75"/>
    <row r="78" s="159" customFormat="1" ht="12.75"/>
    <row r="79" s="159" customFormat="1" ht="12.75"/>
    <row r="80" s="159" customFormat="1" ht="12.75"/>
    <row r="81" s="159" customFormat="1" ht="12.75"/>
    <row r="82" s="159" customFormat="1" ht="12.75"/>
    <row r="83" s="159" customFormat="1" ht="12.75"/>
    <row r="84" s="159" customFormat="1" ht="12.75"/>
    <row r="85" s="159" customFormat="1" ht="12.75"/>
    <row r="86" s="159" customFormat="1" ht="12.75"/>
    <row r="87" s="159" customFormat="1" ht="12.75"/>
    <row r="88" s="159" customFormat="1" ht="12.75"/>
    <row r="89" s="159" customFormat="1" ht="12.75"/>
    <row r="90" s="159" customFormat="1" ht="12.75"/>
    <row r="91" s="159" customFormat="1" ht="12.75"/>
    <row r="92" s="159" customFormat="1" ht="12.75"/>
    <row r="93" s="159" customFormat="1" ht="12.75"/>
    <row r="94" s="159" customFormat="1" ht="12.75"/>
    <row r="95" s="159" customFormat="1" ht="12.75"/>
    <row r="96" s="159" customFormat="1" ht="12.75"/>
    <row r="97" s="159" customFormat="1" ht="12.75"/>
    <row r="98" s="159" customFormat="1" ht="12.75"/>
    <row r="99" s="159" customFormat="1" ht="12.75"/>
    <row r="100" s="159" customFormat="1" ht="12.75"/>
    <row r="101" s="159" customFormat="1" ht="12.75"/>
    <row r="102" s="159" customFormat="1" ht="12.75"/>
    <row r="103" s="159" customFormat="1" ht="12.75"/>
    <row r="104" s="159" customFormat="1" ht="12.75"/>
    <row r="105" s="159" customFormat="1" ht="12.75"/>
    <row r="106" s="159" customFormat="1" ht="12.75"/>
    <row r="107" s="159" customFormat="1" ht="12.75"/>
    <row r="108" s="159" customFormat="1" ht="12.75"/>
    <row r="109" s="159" customFormat="1" ht="12.75"/>
    <row r="110" s="159" customFormat="1" ht="12.75"/>
    <row r="111" s="159" customFormat="1" ht="12.75"/>
    <row r="112" s="159" customFormat="1" ht="12.75"/>
    <row r="113" s="159" customFormat="1" ht="12.75"/>
    <row r="114" s="159" customFormat="1" ht="12.75"/>
    <row r="115" s="159" customFormat="1" ht="12.75"/>
    <row r="116" s="159" customFormat="1" ht="12.75"/>
    <row r="117" s="159" customFormat="1" ht="12.75"/>
    <row r="118" s="159" customFormat="1" ht="12.75"/>
    <row r="119" s="159" customFormat="1" ht="12.75"/>
    <row r="120" s="159" customFormat="1" ht="12.75"/>
    <row r="121" s="159" customFormat="1" ht="12.75"/>
    <row r="122" s="159" customFormat="1" ht="12.75"/>
    <row r="123" s="159" customFormat="1" ht="12.75"/>
    <row r="124" s="159" customFormat="1" ht="12.75"/>
    <row r="125" s="159" customFormat="1" ht="12.75"/>
    <row r="126" s="159" customFormat="1" ht="12.75"/>
    <row r="127" s="159" customFormat="1" ht="12.75"/>
    <row r="128" s="159" customFormat="1" ht="12.75"/>
    <row r="129" s="159" customFormat="1" ht="12.75"/>
    <row r="130" s="159" customFormat="1" ht="12.75"/>
    <row r="131" s="159" customFormat="1" ht="12.75"/>
    <row r="132" s="159" customFormat="1" ht="12.75"/>
    <row r="133" s="159" customFormat="1" ht="12.75"/>
    <row r="134" s="159" customFormat="1" ht="12.75"/>
    <row r="135" s="159" customFormat="1" ht="12.75"/>
    <row r="136" s="159" customFormat="1" ht="12.75"/>
    <row r="137" s="159" customFormat="1" ht="12.75"/>
    <row r="138" s="159" customFormat="1" ht="12.75"/>
    <row r="139" s="159" customFormat="1" ht="12.75"/>
    <row r="140" s="159" customFormat="1" ht="12.75"/>
    <row r="141" s="159" customFormat="1" ht="12.75"/>
    <row r="142" s="159" customFormat="1" ht="12.75"/>
    <row r="143" s="159" customFormat="1" ht="12.75"/>
    <row r="144" s="159" customFormat="1" ht="12.75"/>
    <row r="145" s="159" customFormat="1" ht="12.75"/>
    <row r="146" s="159" customFormat="1" ht="12.75"/>
    <row r="147" s="159" customFormat="1" ht="12.75"/>
    <row r="148" s="159" customFormat="1" ht="12.75"/>
    <row r="149" s="159" customFormat="1" ht="12.75"/>
    <row r="150" s="159" customFormat="1" ht="12.75"/>
    <row r="151" s="159" customFormat="1" ht="12.75"/>
    <row r="152" s="159" customFormat="1" ht="12.75"/>
    <row r="153" s="159" customFormat="1" ht="12.75"/>
    <row r="154" s="159" customFormat="1" ht="12.75"/>
    <row r="155" s="159" customFormat="1" ht="12.75"/>
    <row r="156" s="159" customFormat="1" ht="12.75"/>
    <row r="157" s="159" customFormat="1" ht="12.75"/>
    <row r="158" s="159" customFormat="1" ht="12.75"/>
    <row r="159" s="159" customFormat="1" ht="12.75"/>
    <row r="160" s="159" customFormat="1" ht="12.75"/>
    <row r="161" s="159" customFormat="1" ht="12.75"/>
    <row r="162" s="159" customFormat="1" ht="12.75"/>
    <row r="163" s="159" customFormat="1" ht="12.75"/>
    <row r="164" s="159" customFormat="1" ht="12.75"/>
    <row r="165" s="159" customFormat="1" ht="12.75"/>
    <row r="166" s="159" customFormat="1" ht="12.75"/>
    <row r="167" s="159" customFormat="1" ht="12.75"/>
    <row r="168" s="159" customFormat="1" ht="12.75"/>
    <row r="169" s="159" customFormat="1" ht="12.75"/>
    <row r="170" s="159" customFormat="1" ht="12.75"/>
    <row r="171" s="159" customFormat="1" ht="12.75"/>
    <row r="172" s="159" customFormat="1" ht="12.75"/>
    <row r="173" s="159" customFormat="1" ht="12.75"/>
    <row r="174" s="159" customFormat="1" ht="12.75"/>
    <row r="175" s="159" customFormat="1" ht="12.75"/>
    <row r="176" s="159" customFormat="1" ht="12.75"/>
    <row r="177" s="159" customFormat="1" ht="12.75"/>
    <row r="178" s="159" customFormat="1" ht="12.75"/>
    <row r="179" s="159" customFormat="1" ht="12.75"/>
    <row r="180" s="159" customFormat="1" ht="12.75"/>
    <row r="181" s="159" customFormat="1" ht="12.75"/>
    <row r="182" s="159" customFormat="1" ht="12.75"/>
    <row r="183" s="159" customFormat="1" ht="12.75"/>
    <row r="184" s="159" customFormat="1" ht="12.75"/>
    <row r="185" s="159" customFormat="1" ht="12.75"/>
    <row r="186" s="159" customFormat="1" ht="12.75"/>
    <row r="187" s="159" customFormat="1" ht="12.75"/>
    <row r="188" s="159" customFormat="1" ht="12.75"/>
    <row r="189" s="159" customFormat="1" ht="12.75"/>
    <row r="190" s="159" customFormat="1" ht="12.75"/>
    <row r="191" s="159" customFormat="1" ht="12.75"/>
    <row r="192" s="159" customFormat="1" ht="12.75"/>
    <row r="193" s="159" customFormat="1" ht="12.75"/>
    <row r="194" s="159" customFormat="1" ht="12.75"/>
    <row r="195" s="159" customFormat="1" ht="12.75"/>
    <row r="196" s="159" customFormat="1" ht="12.75"/>
    <row r="197" s="159" customFormat="1" ht="12.75"/>
    <row r="198" s="159" customFormat="1" ht="12.75"/>
    <row r="199" s="159" customFormat="1" ht="12.75"/>
    <row r="200" s="159" customFormat="1" ht="12.75"/>
    <row r="201" s="159" customFormat="1" ht="12.75"/>
    <row r="202" s="159" customFormat="1" ht="12.75"/>
    <row r="203" s="159" customFormat="1" ht="12.75"/>
    <row r="204" s="159" customFormat="1" ht="12.75"/>
    <row r="205" s="159" customFormat="1" ht="12.75"/>
    <row r="206" s="159" customFormat="1" ht="12.75"/>
    <row r="207" s="159" customFormat="1" ht="12.75"/>
    <row r="208" s="159" customFormat="1" ht="12.75"/>
    <row r="209" s="159" customFormat="1" ht="12.75"/>
    <row r="210" s="159" customFormat="1" ht="12.75"/>
    <row r="211" s="159" customFormat="1" ht="12.75"/>
    <row r="212" s="159" customFormat="1" ht="12.75"/>
    <row r="213" s="159" customFormat="1" ht="12.75"/>
    <row r="214" s="159" customFormat="1" ht="12.75"/>
    <row r="215" s="159" customFormat="1" ht="12.75"/>
    <row r="216" s="159" customFormat="1" ht="12.75"/>
    <row r="217" s="159" customFormat="1" ht="12.75"/>
    <row r="218" s="159" customFormat="1" ht="12.75"/>
    <row r="219" s="159" customFormat="1" ht="12.75"/>
    <row r="220" s="159" customFormat="1" ht="12.75"/>
    <row r="221" s="159" customFormat="1" ht="12.75"/>
    <row r="222" s="159" customFormat="1" ht="12.75"/>
    <row r="223" s="159" customFormat="1" ht="12.75"/>
    <row r="224" s="159" customFormat="1" ht="12.75"/>
    <row r="225" s="159" customFormat="1" ht="12.75"/>
    <row r="226" s="159" customFormat="1" ht="12.75"/>
    <row r="227" s="159" customFormat="1" ht="12.75"/>
    <row r="228" s="159" customFormat="1" ht="12.75"/>
    <row r="229" s="159" customFormat="1" ht="12.75"/>
    <row r="230" s="159" customFormat="1" ht="12.75"/>
    <row r="231" s="159" customFormat="1" ht="12.75"/>
    <row r="232" s="159" customFormat="1" ht="12.75"/>
    <row r="233" s="159" customFormat="1" ht="12.75"/>
    <row r="234" s="159" customFormat="1" ht="12.75"/>
    <row r="235" s="159" customFormat="1" ht="12.75"/>
    <row r="236" s="159" customFormat="1" ht="12.75"/>
    <row r="237" s="159" customFormat="1" ht="12.75"/>
    <row r="238" s="159" customFormat="1" ht="12.75"/>
    <row r="239" s="159" customFormat="1" ht="12.75"/>
    <row r="240" s="159" customFormat="1" ht="12.75"/>
    <row r="241" s="159" customFormat="1" ht="12.75"/>
    <row r="242" s="159" customFormat="1" ht="12.75"/>
    <row r="243" s="159" customFormat="1" ht="12.75"/>
    <row r="244" s="159" customFormat="1" ht="12.75"/>
    <row r="245" s="159" customFormat="1" ht="12.75"/>
    <row r="246" s="159" customFormat="1" ht="12.75"/>
    <row r="247" s="159" customFormat="1" ht="12.75"/>
    <row r="248" s="159" customFormat="1" ht="12.75"/>
    <row r="249" s="159" customFormat="1" ht="12.75"/>
    <row r="250" s="159" customFormat="1" ht="12.75"/>
    <row r="251" s="159" customFormat="1" ht="12.75"/>
    <row r="252" s="159" customFormat="1" ht="12.75"/>
    <row r="253" s="159" customFormat="1" ht="12.75"/>
    <row r="254" s="159" customFormat="1" ht="12.75"/>
    <row r="255" s="159" customFormat="1" ht="12.75"/>
    <row r="256" s="159" customFormat="1" ht="12.75"/>
    <row r="257" s="159" customFormat="1" ht="12.75"/>
    <row r="258" s="159" customFormat="1" ht="12.75"/>
    <row r="259" s="159" customFormat="1" ht="12.75"/>
    <row r="260" s="159" customFormat="1" ht="12.75"/>
    <row r="261" s="159" customFormat="1" ht="12.75"/>
    <row r="262" s="159" customFormat="1" ht="12.75"/>
    <row r="263" s="159" customFormat="1" ht="12.75"/>
    <row r="264" s="159" customFormat="1" ht="12.75"/>
    <row r="265" s="159" customFormat="1" ht="12.75"/>
    <row r="266" s="159" customFormat="1" ht="12.75"/>
    <row r="267" s="159" customFormat="1" ht="12.75"/>
    <row r="268" s="159" customFormat="1" ht="12.75"/>
    <row r="269" s="159" customFormat="1" ht="12.75"/>
    <row r="270" s="159" customFormat="1" ht="12.75"/>
    <row r="271" s="159" customFormat="1" ht="12.75"/>
    <row r="272" s="159" customFormat="1" ht="12.75"/>
    <row r="273" s="159" customFormat="1" ht="12.75"/>
    <row r="274" s="159" customFormat="1" ht="12.75"/>
  </sheetData>
  <sheetProtection password="CD8B" sheet="1" objects="1" scenarios="1"/>
  <mergeCells count="7">
    <mergeCell ref="C4:G4"/>
    <mergeCell ref="C5:G5"/>
    <mergeCell ref="C6:G6"/>
    <mergeCell ref="K8:N8"/>
    <mergeCell ref="B8:C8"/>
    <mergeCell ref="E8:F8"/>
    <mergeCell ref="H8:I8"/>
  </mergeCells>
  <printOptions/>
  <pageMargins left="0.31496062992125984" right="0.2755905511811024" top="0.4724409448818898" bottom="0.35433070866141736" header="0.2755905511811024" footer="0.15748031496062992"/>
  <pageSetup fitToHeight="1" fitToWidth="1" horizontalDpi="600" verticalDpi="600" orientation="landscape" paperSize="9" scale="96" r:id="rId1"/>
  <headerFooter alignWithMargins="0">
    <oddFooter>&amp;LVersion 1.2 
01.07.2017&amp;C&amp;8 4/6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Zeros="0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38.28125" style="60" customWidth="1"/>
    <col min="2" max="2" width="17.57421875" style="60" customWidth="1"/>
    <col min="3" max="3" width="18.421875" style="60" customWidth="1"/>
    <col min="4" max="4" width="14.8515625" style="60" customWidth="1"/>
    <col min="5" max="6" width="14.57421875" style="60" customWidth="1"/>
    <col min="7" max="7" width="10.8515625" style="60" customWidth="1"/>
    <col min="8" max="8" width="15.57421875" style="60" customWidth="1"/>
    <col min="9" max="9" width="14.421875" style="60" customWidth="1"/>
    <col min="10" max="10" width="15.7109375" style="60" customWidth="1"/>
    <col min="11" max="11" width="21.8515625" style="60" customWidth="1"/>
    <col min="12" max="16384" width="11.421875" style="60" customWidth="1"/>
  </cols>
  <sheetData>
    <row r="1" spans="1:11" ht="27.75" customHeight="1">
      <c r="A1" s="557" t="s">
        <v>364</v>
      </c>
      <c r="B1" s="349"/>
      <c r="C1" s="350"/>
      <c r="D1" s="350"/>
      <c r="E1" s="350"/>
      <c r="F1" s="350"/>
      <c r="G1" s="350"/>
      <c r="H1" s="351"/>
      <c r="I1" s="351"/>
      <c r="J1" s="351"/>
      <c r="K1" s="352"/>
    </row>
    <row r="2" spans="1:11" ht="9.75" customHeight="1">
      <c r="A2" s="353"/>
      <c r="B2" s="354"/>
      <c r="C2" s="354"/>
      <c r="D2" s="354"/>
      <c r="E2" s="354"/>
      <c r="F2" s="354"/>
      <c r="G2" s="354"/>
      <c r="H2" s="354"/>
      <c r="I2" s="354"/>
      <c r="J2" s="354"/>
      <c r="K2" s="355"/>
    </row>
    <row r="3" spans="1:16" ht="18" customHeight="1">
      <c r="A3" s="46" t="s">
        <v>170</v>
      </c>
      <c r="B3" s="354"/>
      <c r="C3" s="585">
        <f>Deckblatt!B3</f>
        <v>0</v>
      </c>
      <c r="D3" s="585"/>
      <c r="E3" s="585"/>
      <c r="F3" s="585"/>
      <c r="G3" s="585"/>
      <c r="H3" s="585"/>
      <c r="I3" s="354"/>
      <c r="J3" s="354"/>
      <c r="K3" s="355"/>
      <c r="L3" s="73"/>
      <c r="M3" s="73"/>
      <c r="N3" s="73"/>
      <c r="O3" s="73"/>
      <c r="P3" s="73"/>
    </row>
    <row r="4" spans="1:16" ht="15.75" customHeight="1">
      <c r="A4" s="46" t="s">
        <v>40</v>
      </c>
      <c r="B4" s="354"/>
      <c r="C4" s="585">
        <f>Deckblatt!B1</f>
        <v>0</v>
      </c>
      <c r="D4" s="585"/>
      <c r="E4" s="585"/>
      <c r="F4" s="585"/>
      <c r="G4" s="585"/>
      <c r="H4" s="585"/>
      <c r="I4" s="354"/>
      <c r="J4" s="354"/>
      <c r="K4" s="355"/>
      <c r="L4" s="73"/>
      <c r="M4" s="73"/>
      <c r="N4" s="73"/>
      <c r="O4" s="73"/>
      <c r="P4" s="73"/>
    </row>
    <row r="5" spans="1:16" ht="9.75" customHeight="1">
      <c r="A5" s="356"/>
      <c r="B5" s="354"/>
      <c r="C5" s="354"/>
      <c r="D5" s="354"/>
      <c r="E5" s="354"/>
      <c r="F5" s="354"/>
      <c r="G5" s="354"/>
      <c r="H5" s="327"/>
      <c r="I5" s="327"/>
      <c r="J5" s="327"/>
      <c r="K5" s="357"/>
      <c r="O5" s="73"/>
      <c r="P5" s="73"/>
    </row>
    <row r="6" spans="1:11" s="146" customFormat="1" ht="27" customHeight="1">
      <c r="A6" s="358"/>
      <c r="B6" s="359"/>
      <c r="C6" s="360"/>
      <c r="D6" s="360"/>
      <c r="E6" s="360"/>
      <c r="F6" s="360"/>
      <c r="G6" s="360"/>
      <c r="H6" s="360"/>
      <c r="I6" s="360"/>
      <c r="J6" s="360"/>
      <c r="K6" s="361"/>
    </row>
    <row r="7" spans="1:11" s="77" customFormat="1" ht="22.5" customHeight="1">
      <c r="A7" s="362"/>
      <c r="B7" s="363"/>
      <c r="C7" s="582" t="s">
        <v>70</v>
      </c>
      <c r="D7" s="583"/>
      <c r="E7" s="584"/>
      <c r="F7" s="364"/>
      <c r="G7" s="364"/>
      <c r="H7" s="363"/>
      <c r="I7" s="363"/>
      <c r="J7" s="363"/>
      <c r="K7" s="363"/>
    </row>
    <row r="8" spans="1:11" s="77" customFormat="1" ht="42" customHeight="1">
      <c r="A8" s="362"/>
      <c r="B8" s="363" t="s">
        <v>71</v>
      </c>
      <c r="C8" s="363" t="s">
        <v>72</v>
      </c>
      <c r="D8" s="363" t="s">
        <v>128</v>
      </c>
      <c r="E8" s="363" t="s">
        <v>73</v>
      </c>
      <c r="F8" s="363" t="s">
        <v>186</v>
      </c>
      <c r="G8" s="363" t="s">
        <v>74</v>
      </c>
      <c r="H8" s="363" t="s">
        <v>75</v>
      </c>
      <c r="I8" s="363" t="s">
        <v>175</v>
      </c>
      <c r="J8" s="363" t="s">
        <v>76</v>
      </c>
      <c r="K8" s="363" t="s">
        <v>77</v>
      </c>
    </row>
    <row r="9" spans="1:11" s="77" customFormat="1" ht="12.75">
      <c r="A9" s="365"/>
      <c r="B9" s="366"/>
      <c r="C9" s="366"/>
      <c r="D9" s="366"/>
      <c r="E9" s="366"/>
      <c r="F9" s="366"/>
      <c r="G9" s="366"/>
      <c r="H9" s="366"/>
      <c r="I9" s="366"/>
      <c r="J9" s="366"/>
      <c r="K9" s="366"/>
    </row>
    <row r="10" spans="1:11" s="77" customFormat="1" ht="25.5" customHeight="1">
      <c r="A10" s="367" t="s">
        <v>78</v>
      </c>
      <c r="B10" s="276">
        <f>B12+B17+B39</f>
        <v>0</v>
      </c>
      <c r="C10" s="276">
        <f>C12+C17+C39</f>
        <v>0</v>
      </c>
      <c r="D10" s="276">
        <f>D12+D17+D39</f>
        <v>0</v>
      </c>
      <c r="E10" s="276">
        <f>E12+E17+E39</f>
        <v>0</v>
      </c>
      <c r="F10" s="276">
        <f>F12+F17+F39</f>
        <v>0</v>
      </c>
      <c r="G10" s="276"/>
      <c r="H10" s="276">
        <f>H12+H17+H39</f>
        <v>0</v>
      </c>
      <c r="I10" s="276"/>
      <c r="J10" s="276">
        <f>J12+J17+J39</f>
        <v>0</v>
      </c>
      <c r="K10" s="368"/>
    </row>
    <row r="11" spans="1:11" s="77" customFormat="1" ht="12.75">
      <c r="A11" s="365"/>
      <c r="B11" s="366"/>
      <c r="C11" s="366"/>
      <c r="D11" s="366"/>
      <c r="E11" s="366"/>
      <c r="F11" s="366"/>
      <c r="G11" s="366"/>
      <c r="H11" s="366"/>
      <c r="I11" s="366"/>
      <c r="J11" s="366"/>
      <c r="K11" s="366"/>
    </row>
    <row r="12" spans="1:11" s="152" customFormat="1" ht="25.5" customHeight="1">
      <c r="A12" s="369" t="s">
        <v>79</v>
      </c>
      <c r="B12" s="316">
        <f>B14</f>
        <v>0</v>
      </c>
      <c r="C12" s="316">
        <f>C14</f>
        <v>0</v>
      </c>
      <c r="D12" s="316">
        <f>D14</f>
        <v>0</v>
      </c>
      <c r="E12" s="316">
        <f>E14</f>
        <v>0</v>
      </c>
      <c r="F12" s="316">
        <f>F14</f>
        <v>0</v>
      </c>
      <c r="G12" s="316"/>
      <c r="H12" s="316">
        <f>H14</f>
        <v>0</v>
      </c>
      <c r="I12" s="316"/>
      <c r="J12" s="316">
        <f>J14</f>
        <v>0</v>
      </c>
      <c r="K12" s="316"/>
    </row>
    <row r="13" spans="1:11" s="77" customFormat="1" ht="7.5" customHeight="1">
      <c r="A13" s="365"/>
      <c r="B13" s="366"/>
      <c r="C13" s="366"/>
      <c r="D13" s="366"/>
      <c r="E13" s="366"/>
      <c r="F13" s="366"/>
      <c r="G13" s="366"/>
      <c r="H13" s="366"/>
      <c r="I13" s="366"/>
      <c r="J13" s="366"/>
      <c r="K13" s="366"/>
    </row>
    <row r="14" spans="1:11" s="304" customFormat="1" ht="12.75">
      <c r="A14" s="301" t="s">
        <v>81</v>
      </c>
      <c r="B14" s="302">
        <f aca="true" t="shared" si="0" ref="B14:H14">SUM(B15:B15)</f>
        <v>0</v>
      </c>
      <c r="C14" s="302">
        <f t="shared" si="0"/>
        <v>0</v>
      </c>
      <c r="D14" s="302">
        <f t="shared" si="0"/>
        <v>0</v>
      </c>
      <c r="E14" s="302">
        <f t="shared" si="0"/>
        <v>0</v>
      </c>
      <c r="F14" s="302">
        <f t="shared" si="0"/>
        <v>0</v>
      </c>
      <c r="G14" s="302"/>
      <c r="H14" s="302">
        <f t="shared" si="0"/>
        <v>0</v>
      </c>
      <c r="I14" s="302"/>
      <c r="J14" s="302">
        <f>SUM(J15:J15)</f>
        <v>0</v>
      </c>
      <c r="K14" s="303"/>
    </row>
    <row r="15" spans="1:11" s="305" customFormat="1" ht="12.75">
      <c r="A15" s="160"/>
      <c r="B15" s="161"/>
      <c r="C15" s="161"/>
      <c r="D15" s="161"/>
      <c r="E15" s="161"/>
      <c r="F15" s="176">
        <f>+B15-C15</f>
        <v>0</v>
      </c>
      <c r="G15" s="161"/>
      <c r="H15" s="176"/>
      <c r="I15" s="161"/>
      <c r="J15" s="161"/>
      <c r="K15" s="161"/>
    </row>
    <row r="16" spans="1:11" s="308" customFormat="1" ht="9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7"/>
      <c r="K16" s="307"/>
    </row>
    <row r="17" spans="1:11" s="152" customFormat="1" ht="25.5" customHeight="1">
      <c r="A17" s="369" t="s">
        <v>80</v>
      </c>
      <c r="B17" s="316">
        <f>B19+B25+B31+B37</f>
        <v>0</v>
      </c>
      <c r="C17" s="316">
        <f>C19+C25+C31+C37</f>
        <v>0</v>
      </c>
      <c r="D17" s="316">
        <f aca="true" t="shared" si="1" ref="D17:J17">D19+D25+D31+D37</f>
        <v>0</v>
      </c>
      <c r="E17" s="316">
        <f t="shared" si="1"/>
        <v>0</v>
      </c>
      <c r="F17" s="316">
        <f t="shared" si="1"/>
        <v>0</v>
      </c>
      <c r="G17" s="316"/>
      <c r="H17" s="316">
        <f t="shared" si="1"/>
        <v>0</v>
      </c>
      <c r="I17" s="316"/>
      <c r="J17" s="316">
        <f t="shared" si="1"/>
        <v>0</v>
      </c>
      <c r="K17" s="316"/>
    </row>
    <row r="18" spans="1:11" s="77" customFormat="1" ht="12.75">
      <c r="A18" s="365"/>
      <c r="B18" s="366"/>
      <c r="C18" s="366"/>
      <c r="D18" s="366"/>
      <c r="E18" s="366"/>
      <c r="F18" s="366"/>
      <c r="G18" s="366"/>
      <c r="H18" s="366"/>
      <c r="I18" s="366"/>
      <c r="J18" s="366"/>
      <c r="K18" s="366"/>
    </row>
    <row r="19" spans="1:11" s="312" customFormat="1" ht="12.75">
      <c r="A19" s="309" t="s">
        <v>82</v>
      </c>
      <c r="B19" s="302">
        <f>SUM(B20:B24)</f>
        <v>0</v>
      </c>
      <c r="C19" s="302">
        <f>SUM(C20:C24)</f>
        <v>0</v>
      </c>
      <c r="D19" s="302">
        <f>SUM(D20:D24)</f>
        <v>0</v>
      </c>
      <c r="E19" s="302">
        <f>SUM(E20:E24)</f>
        <v>0</v>
      </c>
      <c r="F19" s="302">
        <f>SUM(F20:F24)</f>
        <v>0</v>
      </c>
      <c r="G19" s="302"/>
      <c r="H19" s="302">
        <f>SUM(H20:H24)</f>
        <v>0</v>
      </c>
      <c r="I19" s="302"/>
      <c r="J19" s="310">
        <f>SUM(J20:J24)</f>
        <v>0</v>
      </c>
      <c r="K19" s="311"/>
    </row>
    <row r="20" spans="1:11" s="312" customFormat="1" ht="12.75">
      <c r="A20" s="162"/>
      <c r="B20" s="163"/>
      <c r="C20" s="163"/>
      <c r="D20" s="163"/>
      <c r="E20" s="164"/>
      <c r="F20" s="176">
        <f>+B20-C20</f>
        <v>0</v>
      </c>
      <c r="G20" s="165"/>
      <c r="H20" s="176"/>
      <c r="I20" s="163"/>
      <c r="J20" s="168"/>
      <c r="K20" s="166"/>
    </row>
    <row r="21" spans="1:11" s="312" customFormat="1" ht="12.75">
      <c r="A21" s="162"/>
      <c r="B21" s="163"/>
      <c r="C21" s="163"/>
      <c r="D21" s="163"/>
      <c r="E21" s="164"/>
      <c r="F21" s="176">
        <f>+B21-C21</f>
        <v>0</v>
      </c>
      <c r="G21" s="165"/>
      <c r="H21" s="176"/>
      <c r="I21" s="163"/>
      <c r="J21" s="168"/>
      <c r="K21" s="166"/>
    </row>
    <row r="22" spans="1:11" s="312" customFormat="1" ht="12.75">
      <c r="A22" s="162"/>
      <c r="B22" s="163"/>
      <c r="C22" s="163"/>
      <c r="D22" s="163"/>
      <c r="E22" s="164"/>
      <c r="F22" s="176">
        <f>+B22-C22</f>
        <v>0</v>
      </c>
      <c r="G22" s="165"/>
      <c r="H22" s="176"/>
      <c r="I22" s="163"/>
      <c r="J22" s="168"/>
      <c r="K22" s="166"/>
    </row>
    <row r="23" spans="1:11" s="312" customFormat="1" ht="12.75">
      <c r="A23" s="162"/>
      <c r="B23" s="163"/>
      <c r="C23" s="163"/>
      <c r="D23" s="163"/>
      <c r="E23" s="164"/>
      <c r="F23" s="176">
        <f>+B23-C23</f>
        <v>0</v>
      </c>
      <c r="G23" s="165"/>
      <c r="H23" s="176"/>
      <c r="I23" s="163"/>
      <c r="J23" s="168"/>
      <c r="K23" s="166"/>
    </row>
    <row r="24" spans="1:11" s="312" customFormat="1" ht="12.75">
      <c r="A24" s="162"/>
      <c r="B24" s="163"/>
      <c r="C24" s="163"/>
      <c r="D24" s="163"/>
      <c r="E24" s="164"/>
      <c r="F24" s="176">
        <f>+B24-C24</f>
        <v>0</v>
      </c>
      <c r="G24" s="165"/>
      <c r="H24" s="176"/>
      <c r="I24" s="163"/>
      <c r="J24" s="168"/>
      <c r="K24" s="166"/>
    </row>
    <row r="25" spans="1:11" s="312" customFormat="1" ht="12.75">
      <c r="A25" s="309" t="s">
        <v>83</v>
      </c>
      <c r="B25" s="302">
        <f>SUM(B26:B29)</f>
        <v>0</v>
      </c>
      <c r="C25" s="302">
        <f aca="true" t="shared" si="2" ref="C25:J25">SUM(C26:C29)</f>
        <v>0</v>
      </c>
      <c r="D25" s="302">
        <f t="shared" si="2"/>
        <v>0</v>
      </c>
      <c r="E25" s="302">
        <f t="shared" si="2"/>
        <v>0</v>
      </c>
      <c r="F25" s="302">
        <f t="shared" si="2"/>
        <v>0</v>
      </c>
      <c r="G25" s="302"/>
      <c r="H25" s="302">
        <f t="shared" si="2"/>
        <v>0</v>
      </c>
      <c r="I25" s="302"/>
      <c r="J25" s="310">
        <f t="shared" si="2"/>
        <v>0</v>
      </c>
      <c r="K25" s="311"/>
    </row>
    <row r="26" spans="1:11" s="312" customFormat="1" ht="12.75">
      <c r="A26" s="162"/>
      <c r="B26" s="161"/>
      <c r="C26" s="161"/>
      <c r="D26" s="393"/>
      <c r="E26" s="161"/>
      <c r="F26" s="176">
        <f>+B26-C26</f>
        <v>0</v>
      </c>
      <c r="G26" s="165"/>
      <c r="H26" s="176"/>
      <c r="I26" s="167"/>
      <c r="J26" s="169"/>
      <c r="K26" s="166"/>
    </row>
    <row r="27" spans="1:11" s="312" customFormat="1" ht="12.75">
      <c r="A27" s="162"/>
      <c r="B27" s="161"/>
      <c r="C27" s="161"/>
      <c r="D27" s="393"/>
      <c r="E27" s="161"/>
      <c r="F27" s="176">
        <f>+B27-C27</f>
        <v>0</v>
      </c>
      <c r="G27" s="165"/>
      <c r="H27" s="176"/>
      <c r="I27" s="167"/>
      <c r="J27" s="169"/>
      <c r="K27" s="166"/>
    </row>
    <row r="28" spans="1:11" s="312" customFormat="1" ht="12.75">
      <c r="A28" s="162"/>
      <c r="B28" s="161"/>
      <c r="C28" s="161"/>
      <c r="D28" s="393"/>
      <c r="E28" s="161"/>
      <c r="F28" s="176">
        <f>+B28-C28</f>
        <v>0</v>
      </c>
      <c r="G28" s="165"/>
      <c r="H28" s="176"/>
      <c r="I28" s="167"/>
      <c r="J28" s="169"/>
      <c r="K28" s="166"/>
    </row>
    <row r="29" spans="1:11" s="312" customFormat="1" ht="12.75">
      <c r="A29" s="162"/>
      <c r="B29" s="161"/>
      <c r="C29" s="161"/>
      <c r="D29" s="393"/>
      <c r="E29" s="161"/>
      <c r="F29" s="176">
        <f>+B29-C29</f>
        <v>0</v>
      </c>
      <c r="G29" s="165"/>
      <c r="H29" s="176"/>
      <c r="I29" s="167"/>
      <c r="J29" s="169"/>
      <c r="K29" s="166"/>
    </row>
    <row r="30" spans="1:11" s="312" customFormat="1" ht="7.5" customHeight="1">
      <c r="A30" s="162"/>
      <c r="B30" s="166"/>
      <c r="C30" s="166"/>
      <c r="D30" s="167"/>
      <c r="E30" s="166"/>
      <c r="F30" s="313"/>
      <c r="G30" s="166"/>
      <c r="H30" s="313"/>
      <c r="I30" s="166"/>
      <c r="J30" s="314"/>
      <c r="K30" s="166"/>
    </row>
    <row r="31" spans="1:11" s="312" customFormat="1" ht="12.75">
      <c r="A31" s="309" t="s">
        <v>84</v>
      </c>
      <c r="B31" s="302">
        <f>SUM(B32:B36)</f>
        <v>0</v>
      </c>
      <c r="C31" s="302">
        <f>SUM(C32:C36)</f>
        <v>0</v>
      </c>
      <c r="D31" s="302">
        <f>SUM(D32:D36)</f>
        <v>0</v>
      </c>
      <c r="E31" s="302">
        <f>SUM(E32:E36)</f>
        <v>0</v>
      </c>
      <c r="F31" s="302">
        <f>SUM(F32:F36)</f>
        <v>0</v>
      </c>
      <c r="G31" s="302"/>
      <c r="H31" s="302">
        <f>SUM(H32:H36)</f>
        <v>0</v>
      </c>
      <c r="I31" s="302"/>
      <c r="J31" s="302">
        <f>SUM(J32:J36)</f>
        <v>0</v>
      </c>
      <c r="K31" s="311"/>
    </row>
    <row r="32" spans="1:11" s="312" customFormat="1" ht="12.75">
      <c r="A32" s="162"/>
      <c r="B32" s="161"/>
      <c r="C32" s="161"/>
      <c r="D32" s="393"/>
      <c r="E32" s="161"/>
      <c r="F32" s="176">
        <f>+B32-C32</f>
        <v>0</v>
      </c>
      <c r="G32" s="165"/>
      <c r="H32" s="176"/>
      <c r="I32" s="167"/>
      <c r="J32" s="169"/>
      <c r="K32" s="166"/>
    </row>
    <row r="33" spans="1:11" s="312" customFormat="1" ht="12.75">
      <c r="A33" s="162"/>
      <c r="B33" s="161"/>
      <c r="C33" s="161"/>
      <c r="D33" s="393"/>
      <c r="E33" s="161"/>
      <c r="F33" s="176">
        <f>+B33-C33</f>
        <v>0</v>
      </c>
      <c r="G33" s="165"/>
      <c r="H33" s="176"/>
      <c r="I33" s="167"/>
      <c r="J33" s="169"/>
      <c r="K33" s="166"/>
    </row>
    <row r="34" spans="1:11" s="312" customFormat="1" ht="12.75">
      <c r="A34" s="162"/>
      <c r="B34" s="161"/>
      <c r="C34" s="161"/>
      <c r="D34" s="393"/>
      <c r="E34" s="161"/>
      <c r="F34" s="176">
        <f>+B34-C34</f>
        <v>0</v>
      </c>
      <c r="G34" s="165"/>
      <c r="H34" s="176"/>
      <c r="I34" s="167"/>
      <c r="J34" s="169"/>
      <c r="K34" s="166"/>
    </row>
    <row r="35" spans="1:11" s="312" customFormat="1" ht="12.75">
      <c r="A35" s="162"/>
      <c r="B35" s="161"/>
      <c r="C35" s="161"/>
      <c r="D35" s="393"/>
      <c r="E35" s="161"/>
      <c r="F35" s="176">
        <f>+B35-C35</f>
        <v>0</v>
      </c>
      <c r="G35" s="165"/>
      <c r="H35" s="176"/>
      <c r="I35" s="167"/>
      <c r="J35" s="169"/>
      <c r="K35" s="166"/>
    </row>
    <row r="36" spans="1:11" s="312" customFormat="1" ht="12.75">
      <c r="A36" s="162"/>
      <c r="B36" s="161"/>
      <c r="C36" s="161"/>
      <c r="D36" s="393"/>
      <c r="E36" s="161"/>
      <c r="F36" s="176">
        <f>+B36-C36</f>
        <v>0</v>
      </c>
      <c r="G36" s="165"/>
      <c r="H36" s="176"/>
      <c r="I36" s="167"/>
      <c r="J36" s="169"/>
      <c r="K36" s="166"/>
    </row>
    <row r="37" spans="1:11" s="304" customFormat="1" ht="12.75">
      <c r="A37" s="309" t="s">
        <v>185</v>
      </c>
      <c r="B37" s="302">
        <f>SUM(B38:B38)</f>
        <v>0</v>
      </c>
      <c r="C37" s="302">
        <f>SUM(C38:C38)</f>
        <v>0</v>
      </c>
      <c r="D37" s="302"/>
      <c r="E37" s="302"/>
      <c r="F37" s="302">
        <f>SUM(F38:F38)</f>
        <v>0</v>
      </c>
      <c r="G37" s="302"/>
      <c r="H37" s="303"/>
      <c r="I37" s="303"/>
      <c r="J37" s="303"/>
      <c r="K37" s="303"/>
    </row>
    <row r="38" spans="1:11" s="312" customFormat="1" ht="12.75">
      <c r="A38" s="162"/>
      <c r="B38" s="161"/>
      <c r="C38" s="161"/>
      <c r="D38" s="388"/>
      <c r="E38" s="161"/>
      <c r="F38" s="176">
        <f>+B38-C38</f>
        <v>0</v>
      </c>
      <c r="G38" s="165"/>
      <c r="H38" s="176"/>
      <c r="I38" s="165"/>
      <c r="J38" s="169"/>
      <c r="K38" s="166"/>
    </row>
    <row r="39" spans="1:11" s="312" customFormat="1" ht="25.5" customHeight="1">
      <c r="A39" s="315" t="s">
        <v>127</v>
      </c>
      <c r="B39" s="316">
        <f>SUM(B40)</f>
        <v>0</v>
      </c>
      <c r="C39" s="316">
        <f aca="true" t="shared" si="3" ref="C39:J39">SUM(C40)</f>
        <v>0</v>
      </c>
      <c r="D39" s="316">
        <f t="shared" si="3"/>
        <v>0</v>
      </c>
      <c r="E39" s="316">
        <f t="shared" si="3"/>
        <v>0</v>
      </c>
      <c r="F39" s="316">
        <f t="shared" si="3"/>
        <v>0</v>
      </c>
      <c r="G39" s="316"/>
      <c r="H39" s="316">
        <f t="shared" si="3"/>
        <v>0</v>
      </c>
      <c r="I39" s="316"/>
      <c r="J39" s="316">
        <f t="shared" si="3"/>
        <v>0</v>
      </c>
      <c r="K39" s="317"/>
    </row>
    <row r="40" spans="1:11" s="312" customFormat="1" ht="12.75">
      <c r="A40" s="170" t="s">
        <v>160</v>
      </c>
      <c r="B40" s="171"/>
      <c r="C40" s="171"/>
      <c r="D40" s="389"/>
      <c r="E40" s="171"/>
      <c r="F40" s="387">
        <f>+B40-C40</f>
        <v>0</v>
      </c>
      <c r="G40" s="385"/>
      <c r="H40" s="318"/>
      <c r="I40" s="385"/>
      <c r="J40" s="386"/>
      <c r="K40" s="384"/>
    </row>
    <row r="41" spans="1:11" s="312" customFormat="1" ht="12.75">
      <c r="A41" s="319"/>
      <c r="B41" s="320"/>
      <c r="C41" s="320"/>
      <c r="D41" s="390"/>
      <c r="E41" s="320"/>
      <c r="F41" s="320"/>
      <c r="G41" s="322"/>
      <c r="H41" s="323"/>
      <c r="I41" s="322"/>
      <c r="J41" s="324"/>
      <c r="K41" s="321"/>
    </row>
    <row r="42" spans="1:11" s="308" customFormat="1" ht="12.75">
      <c r="A42" s="325"/>
      <c r="B42" s="325"/>
      <c r="C42" s="325"/>
      <c r="D42" s="391"/>
      <c r="E42" s="325"/>
      <c r="F42" s="325"/>
      <c r="G42" s="325"/>
      <c r="H42" s="326"/>
      <c r="I42" s="326"/>
      <c r="J42" s="326"/>
      <c r="K42" s="326"/>
    </row>
    <row r="43" spans="1:11" s="77" customFormat="1" ht="19.5" customHeight="1">
      <c r="A43" s="285" t="s">
        <v>156</v>
      </c>
      <c r="B43" s="370"/>
      <c r="C43" s="370"/>
      <c r="D43" s="370"/>
      <c r="E43" s="371"/>
      <c r="F43" s="371"/>
      <c r="G43" s="371"/>
      <c r="H43" s="286"/>
      <c r="I43" s="286" t="s">
        <v>157</v>
      </c>
      <c r="J43" s="286"/>
      <c r="K43" s="286"/>
    </row>
    <row r="44" spans="1:11" s="159" customFormat="1" ht="12.75">
      <c r="A44" s="372"/>
      <c r="B44" s="372"/>
      <c r="C44" s="372"/>
      <c r="D44" s="392"/>
      <c r="E44" s="372"/>
      <c r="F44" s="372"/>
      <c r="G44" s="372"/>
      <c r="H44" s="372"/>
      <c r="I44" s="372"/>
      <c r="J44" s="372"/>
      <c r="K44" s="372"/>
    </row>
    <row r="45" spans="1:11" s="77" customFormat="1" ht="19.5" customHeight="1">
      <c r="A45" s="285" t="s">
        <v>156</v>
      </c>
      <c r="B45" s="370"/>
      <c r="C45" s="370"/>
      <c r="D45" s="370"/>
      <c r="E45" s="371"/>
      <c r="F45" s="371"/>
      <c r="G45" s="371"/>
      <c r="H45" s="286"/>
      <c r="I45" s="286" t="s">
        <v>158</v>
      </c>
      <c r="J45" s="286"/>
      <c r="K45" s="286"/>
    </row>
    <row r="46" spans="1:11" s="159" customFormat="1" ht="12.75">
      <c r="A46" s="372"/>
      <c r="B46" s="372"/>
      <c r="C46" s="372"/>
      <c r="D46" s="392"/>
      <c r="E46" s="372"/>
      <c r="F46" s="372"/>
      <c r="G46" s="372"/>
      <c r="H46" s="372"/>
      <c r="I46" s="372"/>
      <c r="J46" s="372"/>
      <c r="K46" s="372"/>
    </row>
    <row r="47" spans="1:11" s="77" customFormat="1" ht="18.75" customHeight="1">
      <c r="A47" s="285" t="s">
        <v>156</v>
      </c>
      <c r="B47" s="370"/>
      <c r="C47" s="370"/>
      <c r="D47" s="370"/>
      <c r="E47" s="371"/>
      <c r="F47" s="371"/>
      <c r="G47" s="371"/>
      <c r="H47" s="286"/>
      <c r="I47" s="286" t="s">
        <v>159</v>
      </c>
      <c r="J47" s="286"/>
      <c r="K47" s="286"/>
    </row>
    <row r="48" spans="1:11" s="159" customFormat="1" ht="12.75">
      <c r="A48" s="372"/>
      <c r="B48" s="372"/>
      <c r="C48" s="372"/>
      <c r="D48" s="392"/>
      <c r="E48" s="372"/>
      <c r="F48" s="372"/>
      <c r="G48" s="372"/>
      <c r="H48" s="372"/>
      <c r="I48" s="372"/>
      <c r="J48" s="372"/>
      <c r="K48" s="372"/>
    </row>
    <row r="49" spans="1:11" s="77" customFormat="1" ht="18" customHeight="1">
      <c r="A49" s="285" t="s">
        <v>156</v>
      </c>
      <c r="B49" s="370"/>
      <c r="C49" s="370"/>
      <c r="D49" s="370"/>
      <c r="E49" s="371"/>
      <c r="F49" s="371"/>
      <c r="G49" s="371"/>
      <c r="H49" s="286"/>
      <c r="I49" s="286" t="s">
        <v>101</v>
      </c>
      <c r="J49" s="286"/>
      <c r="K49" s="286"/>
    </row>
    <row r="50" spans="1:11" s="159" customFormat="1" ht="12.75">
      <c r="A50" s="372"/>
      <c r="B50" s="372"/>
      <c r="C50" s="372"/>
      <c r="D50" s="392"/>
      <c r="E50" s="372"/>
      <c r="F50" s="372"/>
      <c r="G50" s="372"/>
      <c r="H50" s="372"/>
      <c r="I50" s="372"/>
      <c r="J50" s="372"/>
      <c r="K50" s="372"/>
    </row>
    <row r="51" spans="1:11" s="77" customFormat="1" ht="18" customHeight="1">
      <c r="A51" s="285" t="s">
        <v>98</v>
      </c>
      <c r="B51" s="370"/>
      <c r="C51" s="370"/>
      <c r="D51" s="370"/>
      <c r="E51" s="371"/>
      <c r="F51" s="371"/>
      <c r="G51" s="371"/>
      <c r="H51" s="286"/>
      <c r="I51" s="286"/>
      <c r="J51" s="286">
        <f>SUM(J43:J49)</f>
        <v>0</v>
      </c>
      <c r="K51" s="286"/>
    </row>
    <row r="52" spans="1:11" s="159" customFormat="1" ht="12.75">
      <c r="A52" s="372"/>
      <c r="B52" s="372"/>
      <c r="C52" s="372"/>
      <c r="D52" s="372"/>
      <c r="E52" s="372"/>
      <c r="F52" s="372"/>
      <c r="G52" s="372"/>
      <c r="H52" s="372"/>
      <c r="I52" s="372"/>
      <c r="J52" s="372"/>
      <c r="K52" s="372"/>
    </row>
    <row r="53" spans="1:11" s="159" customFormat="1" ht="12.75">
      <c r="A53" s="372"/>
      <c r="B53" s="372"/>
      <c r="C53" s="372"/>
      <c r="D53" s="372"/>
      <c r="E53" s="372"/>
      <c r="F53" s="372"/>
      <c r="G53" s="372"/>
      <c r="H53" s="372"/>
      <c r="I53" s="372"/>
      <c r="J53" s="372"/>
      <c r="K53" s="372"/>
    </row>
    <row r="54" s="159" customFormat="1" ht="12.75"/>
    <row r="55" s="159" customFormat="1" ht="12.75"/>
    <row r="56" s="159" customFormat="1" ht="12.75"/>
    <row r="57" s="159" customFormat="1" ht="12.75"/>
    <row r="58" s="159" customFormat="1" ht="12.75"/>
    <row r="59" s="159" customFormat="1" ht="12.75"/>
    <row r="60" s="159" customFormat="1" ht="12.75"/>
    <row r="61" s="159" customFormat="1" ht="12.75"/>
    <row r="62" s="159" customFormat="1" ht="12.75"/>
    <row r="63" s="159" customFormat="1" ht="12.75"/>
    <row r="64" s="159" customFormat="1" ht="12.75"/>
    <row r="65" s="159" customFormat="1" ht="12.75"/>
    <row r="66" s="159" customFormat="1" ht="12.75"/>
    <row r="67" s="159" customFormat="1" ht="12.75"/>
    <row r="68" s="159" customFormat="1" ht="12.75"/>
    <row r="69" s="159" customFormat="1" ht="12.75"/>
    <row r="70" s="159" customFormat="1" ht="12.75"/>
    <row r="71" s="159" customFormat="1" ht="12.75"/>
    <row r="72" s="159" customFormat="1" ht="12.75"/>
    <row r="73" s="159" customFormat="1" ht="12.75"/>
    <row r="74" s="159" customFormat="1" ht="12.75"/>
    <row r="75" s="159" customFormat="1" ht="12.75"/>
    <row r="76" s="159" customFormat="1" ht="12.75"/>
    <row r="77" s="159" customFormat="1" ht="12.75"/>
    <row r="78" s="159" customFormat="1" ht="12.75"/>
    <row r="79" s="159" customFormat="1" ht="12.75"/>
    <row r="80" s="159" customFormat="1" ht="12.75"/>
    <row r="81" s="159" customFormat="1" ht="12.75"/>
    <row r="82" s="159" customFormat="1" ht="12.75"/>
    <row r="83" s="159" customFormat="1" ht="12.75"/>
    <row r="84" s="159" customFormat="1" ht="12.75"/>
    <row r="85" s="159" customFormat="1" ht="12.75"/>
    <row r="86" s="159" customFormat="1" ht="12.75"/>
    <row r="87" s="159" customFormat="1" ht="12.75"/>
    <row r="88" s="159" customFormat="1" ht="12.75"/>
    <row r="89" s="159" customFormat="1" ht="12.75"/>
    <row r="90" s="159" customFormat="1" ht="12.75"/>
    <row r="91" s="159" customFormat="1" ht="12.75"/>
    <row r="92" s="159" customFormat="1" ht="12.75"/>
    <row r="93" s="159" customFormat="1" ht="12.75"/>
    <row r="94" s="159" customFormat="1" ht="12.75"/>
    <row r="95" s="159" customFormat="1" ht="12.75"/>
    <row r="96" s="159" customFormat="1" ht="12.75"/>
    <row r="97" s="159" customFormat="1" ht="12.75"/>
    <row r="98" s="159" customFormat="1" ht="12.75"/>
    <row r="99" s="159" customFormat="1" ht="12.75"/>
    <row r="100" s="159" customFormat="1" ht="12.75"/>
    <row r="101" s="159" customFormat="1" ht="12.75"/>
    <row r="102" s="159" customFormat="1" ht="12.75"/>
    <row r="103" s="159" customFormat="1" ht="12.75"/>
    <row r="104" s="159" customFormat="1" ht="12.75"/>
    <row r="105" s="159" customFormat="1" ht="12.75"/>
    <row r="106" s="159" customFormat="1" ht="12.75"/>
    <row r="107" s="159" customFormat="1" ht="12.75"/>
    <row r="108" s="159" customFormat="1" ht="12.75"/>
    <row r="109" s="159" customFormat="1" ht="12.75"/>
    <row r="110" s="159" customFormat="1" ht="12.75"/>
    <row r="111" s="159" customFormat="1" ht="12.75"/>
    <row r="112" s="159" customFormat="1" ht="12.75"/>
    <row r="113" s="159" customFormat="1" ht="12.75"/>
    <row r="114" s="159" customFormat="1" ht="12.75"/>
    <row r="115" s="159" customFormat="1" ht="12.75"/>
    <row r="116" s="159" customFormat="1" ht="12.75"/>
    <row r="117" s="159" customFormat="1" ht="12.75"/>
    <row r="118" s="159" customFormat="1" ht="12.75"/>
    <row r="119" s="159" customFormat="1" ht="12.75"/>
    <row r="120" s="159" customFormat="1" ht="12.75"/>
    <row r="121" s="159" customFormat="1" ht="12.75"/>
    <row r="122" s="159" customFormat="1" ht="12.75"/>
    <row r="123" s="159" customFormat="1" ht="12.75"/>
    <row r="124" s="159" customFormat="1" ht="12.75"/>
    <row r="125" s="159" customFormat="1" ht="12.75"/>
    <row r="126" s="159" customFormat="1" ht="12.75"/>
    <row r="127" s="159" customFormat="1" ht="12.75"/>
    <row r="128" s="159" customFormat="1" ht="12.75"/>
    <row r="129" s="159" customFormat="1" ht="12.75"/>
    <row r="130" s="159" customFormat="1" ht="12.75"/>
    <row r="131" s="159" customFormat="1" ht="12.75"/>
    <row r="132" s="159" customFormat="1" ht="12.75"/>
    <row r="133" s="159" customFormat="1" ht="12.75"/>
    <row r="134" s="159" customFormat="1" ht="12.75"/>
    <row r="135" s="159" customFormat="1" ht="12.75"/>
    <row r="136" s="159" customFormat="1" ht="12.75"/>
    <row r="137" s="159" customFormat="1" ht="12.75"/>
    <row r="138" s="159" customFormat="1" ht="12.75"/>
    <row r="139" s="159" customFormat="1" ht="12.75"/>
    <row r="140" s="159" customFormat="1" ht="12.75"/>
    <row r="141" s="159" customFormat="1" ht="12.75"/>
    <row r="142" s="159" customFormat="1" ht="12.75"/>
    <row r="143" s="159" customFormat="1" ht="12.75"/>
    <row r="144" s="159" customFormat="1" ht="12.75"/>
    <row r="145" s="159" customFormat="1" ht="12.75"/>
    <row r="146" s="159" customFormat="1" ht="12.75"/>
    <row r="147" s="159" customFormat="1" ht="12.75"/>
    <row r="148" s="159" customFormat="1" ht="12.75"/>
    <row r="149" s="159" customFormat="1" ht="12.75"/>
    <row r="150" s="159" customFormat="1" ht="12.75"/>
    <row r="151" s="159" customFormat="1" ht="12.75"/>
    <row r="152" s="159" customFormat="1" ht="12.75"/>
    <row r="153" s="159" customFormat="1" ht="12.75"/>
    <row r="154" s="159" customFormat="1" ht="12.75"/>
    <row r="155" s="159" customFormat="1" ht="12.75"/>
    <row r="156" s="159" customFormat="1" ht="12.75"/>
    <row r="157" s="159" customFormat="1" ht="12.75"/>
    <row r="158" s="159" customFormat="1" ht="12.75"/>
    <row r="159" s="159" customFormat="1" ht="12.75"/>
    <row r="160" s="159" customFormat="1" ht="12.75"/>
    <row r="161" s="159" customFormat="1" ht="12.75"/>
    <row r="162" s="159" customFormat="1" ht="12.75"/>
    <row r="163" s="159" customFormat="1" ht="12.75"/>
    <row r="164" s="159" customFormat="1" ht="12.75"/>
    <row r="165" s="159" customFormat="1" ht="12.75"/>
    <row r="166" s="159" customFormat="1" ht="12.75"/>
    <row r="167" s="159" customFormat="1" ht="12.75"/>
    <row r="168" s="159" customFormat="1" ht="12.75"/>
    <row r="169" s="159" customFormat="1" ht="12.75"/>
    <row r="170" s="159" customFormat="1" ht="12.75"/>
    <row r="171" s="159" customFormat="1" ht="12.75"/>
    <row r="172" s="159" customFormat="1" ht="12.75"/>
    <row r="173" s="159" customFormat="1" ht="12.75"/>
    <row r="174" s="159" customFormat="1" ht="12.75"/>
    <row r="175" s="159" customFormat="1" ht="12.75"/>
    <row r="176" s="159" customFormat="1" ht="12.75"/>
    <row r="177" s="159" customFormat="1" ht="12.75"/>
    <row r="178" s="159" customFormat="1" ht="12.75"/>
    <row r="179" s="159" customFormat="1" ht="12.75"/>
    <row r="180" s="159" customFormat="1" ht="12.75"/>
    <row r="181" s="159" customFormat="1" ht="12.75"/>
    <row r="182" s="159" customFormat="1" ht="12.75"/>
    <row r="183" s="159" customFormat="1" ht="12.75"/>
    <row r="184" s="159" customFormat="1" ht="12.75"/>
    <row r="185" s="159" customFormat="1" ht="12.75"/>
    <row r="186" s="159" customFormat="1" ht="12.75"/>
    <row r="187" s="159" customFormat="1" ht="12.75"/>
    <row r="188" s="159" customFormat="1" ht="12.75"/>
    <row r="189" s="159" customFormat="1" ht="12.75"/>
    <row r="190" s="159" customFormat="1" ht="12.75"/>
    <row r="191" s="159" customFormat="1" ht="12.75"/>
    <row r="192" s="159" customFormat="1" ht="12.75"/>
    <row r="193" s="159" customFormat="1" ht="12.75"/>
    <row r="194" s="159" customFormat="1" ht="12.75"/>
    <row r="195" s="159" customFormat="1" ht="12.75"/>
    <row r="196" s="159" customFormat="1" ht="12.75"/>
    <row r="197" s="159" customFormat="1" ht="12.75"/>
    <row r="198" s="159" customFormat="1" ht="12.75"/>
    <row r="199" s="159" customFormat="1" ht="12.75"/>
    <row r="200" s="159" customFormat="1" ht="12.75"/>
    <row r="201" s="159" customFormat="1" ht="12.75"/>
    <row r="202" s="159" customFormat="1" ht="12.75"/>
    <row r="203" s="159" customFormat="1" ht="12.75"/>
    <row r="204" s="159" customFormat="1" ht="12.75"/>
    <row r="205" s="159" customFormat="1" ht="12.75"/>
    <row r="206" s="159" customFormat="1" ht="12.75"/>
    <row r="207" s="159" customFormat="1" ht="12.75"/>
    <row r="208" s="159" customFormat="1" ht="12.75"/>
    <row r="209" s="159" customFormat="1" ht="12.75"/>
    <row r="210" s="159" customFormat="1" ht="12.75"/>
    <row r="211" s="159" customFormat="1" ht="12.75"/>
    <row r="212" s="159" customFormat="1" ht="12.75"/>
    <row r="213" s="159" customFormat="1" ht="12.75"/>
    <row r="214" s="159" customFormat="1" ht="12.75"/>
    <row r="215" s="159" customFormat="1" ht="12.75"/>
    <row r="216" s="159" customFormat="1" ht="12.75"/>
    <row r="217" s="159" customFormat="1" ht="12.75"/>
    <row r="218" s="159" customFormat="1" ht="12.75"/>
    <row r="219" s="159" customFormat="1" ht="12.75"/>
    <row r="220" s="159" customFormat="1" ht="12.75"/>
    <row r="221" s="159" customFormat="1" ht="12.75"/>
    <row r="222" s="159" customFormat="1" ht="12.75"/>
    <row r="223" s="159" customFormat="1" ht="12.75"/>
    <row r="224" s="159" customFormat="1" ht="12.75"/>
    <row r="225" s="159" customFormat="1" ht="12.75"/>
    <row r="226" s="159" customFormat="1" ht="12.75"/>
    <row r="227" s="159" customFormat="1" ht="12.75"/>
    <row r="228" s="159" customFormat="1" ht="12.75"/>
    <row r="229" s="159" customFormat="1" ht="12.75"/>
    <row r="230" s="159" customFormat="1" ht="12.75"/>
    <row r="231" s="159" customFormat="1" ht="12.75"/>
    <row r="232" s="159" customFormat="1" ht="12.75"/>
    <row r="233" s="159" customFormat="1" ht="12.75"/>
    <row r="234" s="159" customFormat="1" ht="12.75"/>
    <row r="235" s="159" customFormat="1" ht="12.75"/>
    <row r="236" s="159" customFormat="1" ht="12.75"/>
    <row r="237" s="159" customFormat="1" ht="12.75"/>
    <row r="238" s="159" customFormat="1" ht="12.75"/>
    <row r="239" s="159" customFormat="1" ht="12.75"/>
    <row r="240" s="159" customFormat="1" ht="12.75"/>
    <row r="241" s="159" customFormat="1" ht="12.75"/>
    <row r="242" s="159" customFormat="1" ht="12.75"/>
    <row r="243" s="159" customFormat="1" ht="12.75"/>
    <row r="244" s="159" customFormat="1" ht="12.75"/>
    <row r="245" s="159" customFormat="1" ht="12.75"/>
    <row r="246" s="159" customFormat="1" ht="12.75"/>
    <row r="247" s="159" customFormat="1" ht="12.75"/>
    <row r="248" s="159" customFormat="1" ht="12.75"/>
    <row r="249" s="159" customFormat="1" ht="12.75"/>
    <row r="250" s="159" customFormat="1" ht="12.75"/>
    <row r="251" s="159" customFormat="1" ht="12.75"/>
    <row r="252" s="159" customFormat="1" ht="12.75"/>
    <row r="253" s="159" customFormat="1" ht="12.75"/>
    <row r="254" s="159" customFormat="1" ht="12.75"/>
    <row r="255" s="159" customFormat="1" ht="12.75"/>
    <row r="256" s="159" customFormat="1" ht="12.75"/>
    <row r="257" s="159" customFormat="1" ht="12.75"/>
    <row r="258" s="159" customFormat="1" ht="12.75"/>
    <row r="259" s="159" customFormat="1" ht="12.75"/>
    <row r="260" s="159" customFormat="1" ht="12.75"/>
    <row r="261" s="159" customFormat="1" ht="12.75"/>
    <row r="262" s="159" customFormat="1" ht="12.75"/>
    <row r="263" s="159" customFormat="1" ht="12.75"/>
    <row r="264" s="159" customFormat="1" ht="12.75"/>
    <row r="265" s="159" customFormat="1" ht="12.75"/>
    <row r="266" s="159" customFormat="1" ht="12.75"/>
    <row r="267" s="159" customFormat="1" ht="12.75"/>
    <row r="268" s="159" customFormat="1" ht="12.75"/>
    <row r="269" s="159" customFormat="1" ht="12.75"/>
    <row r="270" s="159" customFormat="1" ht="12.75"/>
    <row r="271" s="159" customFormat="1" ht="12.75"/>
    <row r="272" s="159" customFormat="1" ht="12.75"/>
    <row r="273" s="159" customFormat="1" ht="12.75"/>
    <row r="274" s="159" customFormat="1" ht="12.75"/>
    <row r="275" s="159" customFormat="1" ht="12.75"/>
    <row r="276" s="159" customFormat="1" ht="12.75"/>
    <row r="277" s="159" customFormat="1" ht="12.75"/>
    <row r="278" s="159" customFormat="1" ht="12.75"/>
    <row r="279" s="159" customFormat="1" ht="12.75"/>
    <row r="280" s="159" customFormat="1" ht="12.75"/>
    <row r="281" s="159" customFormat="1" ht="12.75"/>
    <row r="282" s="159" customFormat="1" ht="12.75"/>
    <row r="283" s="159" customFormat="1" ht="12.75"/>
    <row r="284" s="159" customFormat="1" ht="12.75"/>
    <row r="285" s="159" customFormat="1" ht="12.75"/>
    <row r="286" s="159" customFormat="1" ht="12.75"/>
    <row r="287" s="159" customFormat="1" ht="12.75"/>
    <row r="288" s="159" customFormat="1" ht="12.75"/>
    <row r="289" s="159" customFormat="1" ht="12.75"/>
    <row r="290" s="159" customFormat="1" ht="12.75"/>
    <row r="291" s="159" customFormat="1" ht="12.75"/>
    <row r="292" s="159" customFormat="1" ht="12.75"/>
    <row r="293" s="159" customFormat="1" ht="12.75"/>
    <row r="294" s="159" customFormat="1" ht="12.75"/>
    <row r="295" s="159" customFormat="1" ht="12.75"/>
    <row r="296" s="159" customFormat="1" ht="12.75"/>
    <row r="297" s="159" customFormat="1" ht="12.75"/>
    <row r="298" s="159" customFormat="1" ht="12.75"/>
    <row r="299" s="159" customFormat="1" ht="12.75"/>
    <row r="300" s="159" customFormat="1" ht="12.75"/>
    <row r="301" s="159" customFormat="1" ht="12.75"/>
    <row r="302" s="159" customFormat="1" ht="12.75"/>
    <row r="303" s="159" customFormat="1" ht="12.75"/>
    <row r="304" s="159" customFormat="1" ht="12.75"/>
    <row r="305" s="159" customFormat="1" ht="12.75"/>
    <row r="306" s="159" customFormat="1" ht="12.75"/>
    <row r="307" s="159" customFormat="1" ht="12.75"/>
    <row r="308" s="159" customFormat="1" ht="12.75"/>
    <row r="309" s="159" customFormat="1" ht="12.75"/>
    <row r="310" s="159" customFormat="1" ht="12.75"/>
    <row r="311" s="159" customFormat="1" ht="12.75"/>
    <row r="312" s="159" customFormat="1" ht="12.75"/>
    <row r="313" s="159" customFormat="1" ht="12.75"/>
    <row r="314" s="159" customFormat="1" ht="12.75"/>
    <row r="315" s="159" customFormat="1" ht="12.75"/>
    <row r="316" s="159" customFormat="1" ht="12.75"/>
    <row r="317" s="159" customFormat="1" ht="12.75"/>
    <row r="318" s="159" customFormat="1" ht="12.75"/>
    <row r="319" s="159" customFormat="1" ht="12.75"/>
    <row r="320" s="159" customFormat="1" ht="12.75"/>
    <row r="321" s="159" customFormat="1" ht="12.75"/>
    <row r="322" s="159" customFormat="1" ht="12.75"/>
    <row r="323" s="159" customFormat="1" ht="12.75"/>
    <row r="324" s="159" customFormat="1" ht="12.75"/>
    <row r="325" s="159" customFormat="1" ht="12.75"/>
    <row r="326" s="159" customFormat="1" ht="12.75"/>
    <row r="327" s="159" customFormat="1" ht="12.75"/>
    <row r="328" s="159" customFormat="1" ht="12.75"/>
    <row r="329" s="159" customFormat="1" ht="12.75"/>
    <row r="330" s="159" customFormat="1" ht="12.75"/>
    <row r="331" s="159" customFormat="1" ht="12.75"/>
    <row r="332" s="159" customFormat="1" ht="12.75"/>
    <row r="333" s="159" customFormat="1" ht="12.75"/>
    <row r="334" s="159" customFormat="1" ht="12.75"/>
    <row r="335" s="159" customFormat="1" ht="12.75"/>
    <row r="336" s="159" customFormat="1" ht="12.75"/>
    <row r="337" s="159" customFormat="1" ht="12.75"/>
    <row r="338" s="159" customFormat="1" ht="12.75"/>
    <row r="339" s="159" customFormat="1" ht="12.75"/>
    <row r="340" s="159" customFormat="1" ht="12.75"/>
    <row r="341" s="159" customFormat="1" ht="12.75"/>
    <row r="342" s="159" customFormat="1" ht="12.75"/>
    <row r="343" s="159" customFormat="1" ht="12.75"/>
    <row r="344" s="159" customFormat="1" ht="12.75"/>
    <row r="345" s="159" customFormat="1" ht="12.75"/>
    <row r="346" s="159" customFormat="1" ht="12.75"/>
    <row r="347" s="159" customFormat="1" ht="12.75"/>
    <row r="348" s="159" customFormat="1" ht="12.75"/>
    <row r="349" s="159" customFormat="1" ht="12.75"/>
    <row r="350" s="159" customFormat="1" ht="12.75"/>
    <row r="351" s="159" customFormat="1" ht="12.75"/>
    <row r="352" s="159" customFormat="1" ht="12.75"/>
    <row r="353" s="159" customFormat="1" ht="12.75"/>
    <row r="354" s="159" customFormat="1" ht="12.75"/>
    <row r="355" s="159" customFormat="1" ht="12.75"/>
    <row r="356" s="159" customFormat="1" ht="12.75"/>
    <row r="357" s="159" customFormat="1" ht="12.75"/>
    <row r="358" s="159" customFormat="1" ht="12.75"/>
    <row r="359" s="159" customFormat="1" ht="12.75"/>
    <row r="360" s="159" customFormat="1" ht="12.75"/>
    <row r="361" s="159" customFormat="1" ht="12.75"/>
    <row r="362" s="159" customFormat="1" ht="12.75"/>
    <row r="363" s="159" customFormat="1" ht="12.75"/>
    <row r="364" s="159" customFormat="1" ht="12.75"/>
    <row r="365" s="159" customFormat="1" ht="12.75"/>
    <row r="366" s="159" customFormat="1" ht="12.75"/>
    <row r="367" s="159" customFormat="1" ht="12.75"/>
    <row r="368" s="159" customFormat="1" ht="12.75"/>
    <row r="369" s="159" customFormat="1" ht="12.75"/>
    <row r="370" s="159" customFormat="1" ht="12.75"/>
    <row r="371" s="159" customFormat="1" ht="12.75"/>
    <row r="372" s="159" customFormat="1" ht="12.75"/>
    <row r="373" s="159" customFormat="1" ht="12.75"/>
    <row r="374" s="159" customFormat="1" ht="12.75"/>
    <row r="375" s="159" customFormat="1" ht="12.75"/>
    <row r="376" s="159" customFormat="1" ht="12.75"/>
    <row r="377" s="159" customFormat="1" ht="12.75"/>
    <row r="378" s="159" customFormat="1" ht="12.75"/>
    <row r="379" s="159" customFormat="1" ht="12.75"/>
    <row r="380" s="159" customFormat="1" ht="12.75"/>
    <row r="381" s="159" customFormat="1" ht="12.75"/>
    <row r="382" s="159" customFormat="1" ht="12.75"/>
    <row r="383" s="159" customFormat="1" ht="12.75"/>
    <row r="384" s="159" customFormat="1" ht="12.75"/>
    <row r="385" s="159" customFormat="1" ht="12.75"/>
    <row r="386" s="159" customFormat="1" ht="12.75"/>
    <row r="387" s="159" customFormat="1" ht="12.75"/>
    <row r="388" s="159" customFormat="1" ht="12.75"/>
    <row r="389" s="159" customFormat="1" ht="12.75"/>
    <row r="390" s="159" customFormat="1" ht="12.75"/>
    <row r="391" s="159" customFormat="1" ht="12.75"/>
    <row r="392" s="159" customFormat="1" ht="12.75"/>
    <row r="393" s="159" customFormat="1" ht="12.75"/>
    <row r="394" s="159" customFormat="1" ht="12.75"/>
    <row r="395" s="159" customFormat="1" ht="12.75"/>
    <row r="396" s="159" customFormat="1" ht="12.75"/>
    <row r="397" s="159" customFormat="1" ht="12.75"/>
    <row r="398" s="159" customFormat="1" ht="12.75"/>
    <row r="399" s="159" customFormat="1" ht="12.75"/>
    <row r="400" s="159" customFormat="1" ht="12.75"/>
    <row r="401" s="159" customFormat="1" ht="12.75"/>
    <row r="402" s="159" customFormat="1" ht="12.75"/>
    <row r="403" s="159" customFormat="1" ht="12.75"/>
  </sheetData>
  <sheetProtection/>
  <mergeCells count="3">
    <mergeCell ref="C7:E7"/>
    <mergeCell ref="C3:H3"/>
    <mergeCell ref="C4:H4"/>
  </mergeCells>
  <printOptions/>
  <pageMargins left="0.31496062992125984" right="0.2755905511811024" top="0.4724409448818898" bottom="0.35433070866141736" header="0.2755905511811024" footer="0.15748031496062992"/>
  <pageSetup fitToHeight="1" fitToWidth="1" horizontalDpi="300" verticalDpi="300" orientation="landscape" paperSize="9" scale="71" r:id="rId1"/>
  <headerFooter alignWithMargins="0">
    <oddFooter>&amp;LVersion 1.2 
01.07.2017&amp;C&amp;8 5/6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Zeros="0" zoomScale="70" zoomScaleNormal="70" zoomScalePageLayoutView="0" workbookViewId="0" topLeftCell="A1">
      <selection activeCell="C2" sqref="C2"/>
    </sheetView>
  </sheetViews>
  <sheetFormatPr defaultColWidth="11.421875" defaultRowHeight="12.75" outlineLevelRow="1"/>
  <cols>
    <col min="1" max="1" width="3.57421875" style="73" customWidth="1"/>
    <col min="2" max="2" width="3.421875" style="60" customWidth="1"/>
    <col min="3" max="3" width="39.421875" style="60" customWidth="1"/>
    <col min="4" max="4" width="3.57421875" style="61" customWidth="1"/>
    <col min="5" max="5" width="25.00390625" style="63" customWidth="1"/>
    <col min="6" max="6" width="32.7109375" style="64" customWidth="1"/>
    <col min="7" max="7" width="15.8515625" style="61" customWidth="1"/>
    <col min="8" max="8" width="2.8515625" style="61" customWidth="1"/>
    <col min="9" max="9" width="3.00390625" style="105" customWidth="1"/>
    <col min="10" max="16384" width="11.421875" style="73" customWidth="1"/>
  </cols>
  <sheetData>
    <row r="1" ht="18">
      <c r="A1" s="59" t="s">
        <v>192</v>
      </c>
    </row>
    <row r="3" spans="1:9" ht="18" customHeight="1">
      <c r="A3" s="204" t="s">
        <v>170</v>
      </c>
      <c r="B3" s="205"/>
      <c r="C3" s="206"/>
      <c r="E3" s="296">
        <f>Deckblatt!B3</f>
        <v>0</v>
      </c>
      <c r="F3" s="142"/>
      <c r="G3" s="207"/>
      <c r="H3" s="73"/>
      <c r="I3" s="73"/>
    </row>
    <row r="4" spans="1:9" ht="15.75" customHeight="1">
      <c r="A4" s="204" t="s">
        <v>40</v>
      </c>
      <c r="B4" s="205"/>
      <c r="C4" s="206"/>
      <c r="E4" s="296">
        <f>Deckblatt!B1</f>
        <v>0</v>
      </c>
      <c r="F4" s="142"/>
      <c r="G4" s="207"/>
      <c r="H4" s="73"/>
      <c r="I4" s="73"/>
    </row>
    <row r="5" spans="1:7" s="105" customFormat="1" ht="15.75" customHeight="1">
      <c r="A5" s="287"/>
      <c r="C5" s="61"/>
      <c r="D5" s="61"/>
      <c r="E5" s="207"/>
      <c r="F5" s="207"/>
      <c r="G5" s="207"/>
    </row>
    <row r="6" spans="1:14" ht="15" customHeight="1">
      <c r="A6" s="290" t="s">
        <v>191</v>
      </c>
      <c r="B6" s="291"/>
      <c r="C6" s="292"/>
      <c r="E6" s="84">
        <f>E7+E14</f>
        <v>0</v>
      </c>
      <c r="F6" s="395" t="s">
        <v>77</v>
      </c>
      <c r="I6" s="464"/>
      <c r="J6" s="464"/>
      <c r="K6" s="464"/>
      <c r="L6" s="464"/>
      <c r="M6" s="464"/>
      <c r="N6" s="464"/>
    </row>
    <row r="7" spans="1:14" s="98" customFormat="1" ht="18" customHeight="1">
      <c r="A7" s="85"/>
      <c r="B7" s="288" t="s">
        <v>161</v>
      </c>
      <c r="C7" s="289"/>
      <c r="D7" s="70"/>
      <c r="E7" s="89">
        <f>SUM(E8:E13)</f>
        <v>0</v>
      </c>
      <c r="F7" s="89"/>
      <c r="G7" s="90"/>
      <c r="H7" s="70"/>
      <c r="I7" s="465"/>
      <c r="J7" s="466"/>
      <c r="K7" s="466"/>
      <c r="L7" s="466"/>
      <c r="M7" s="466"/>
      <c r="N7" s="466"/>
    </row>
    <row r="8" spans="1:14" s="98" customFormat="1" ht="12.75">
      <c r="A8" s="85"/>
      <c r="B8" s="227"/>
      <c r="C8" s="428" t="s">
        <v>227</v>
      </c>
      <c r="D8" s="92"/>
      <c r="E8" s="216"/>
      <c r="F8" s="216"/>
      <c r="G8" s="95"/>
      <c r="H8" s="70"/>
      <c r="I8" s="465"/>
      <c r="J8" s="466"/>
      <c r="K8" s="466"/>
      <c r="L8" s="466"/>
      <c r="M8" s="466"/>
      <c r="N8" s="466"/>
    </row>
    <row r="9" spans="1:14" s="98" customFormat="1" ht="12.75" outlineLevel="1">
      <c r="A9" s="85"/>
      <c r="B9" s="227"/>
      <c r="C9" s="428" t="s">
        <v>228</v>
      </c>
      <c r="D9" s="92"/>
      <c r="E9" s="216"/>
      <c r="F9" s="216"/>
      <c r="G9" s="95"/>
      <c r="H9" s="70"/>
      <c r="I9" s="465"/>
      <c r="J9" s="466"/>
      <c r="K9" s="466"/>
      <c r="L9" s="466"/>
      <c r="M9" s="466"/>
      <c r="N9" s="466"/>
    </row>
    <row r="10" spans="1:14" s="98" customFormat="1" ht="12.75" outlineLevel="1">
      <c r="A10" s="85"/>
      <c r="B10" s="227"/>
      <c r="C10" s="91" t="s">
        <v>176</v>
      </c>
      <c r="D10" s="92"/>
      <c r="E10" s="216"/>
      <c r="F10" s="216"/>
      <c r="G10" s="71"/>
      <c r="H10" s="70"/>
      <c r="I10" s="465"/>
      <c r="J10" s="466"/>
      <c r="K10" s="466"/>
      <c r="L10" s="466"/>
      <c r="M10" s="466"/>
      <c r="N10" s="466"/>
    </row>
    <row r="11" spans="1:14" s="98" customFormat="1" ht="12.75" outlineLevel="1">
      <c r="A11" s="85"/>
      <c r="B11" s="227"/>
      <c r="C11" s="91" t="s">
        <v>85</v>
      </c>
      <c r="D11" s="92"/>
      <c r="E11" s="216"/>
      <c r="F11" s="216"/>
      <c r="G11" s="71"/>
      <c r="H11" s="70"/>
      <c r="I11" s="465"/>
      <c r="J11" s="466"/>
      <c r="K11" s="466"/>
      <c r="L11" s="466"/>
      <c r="M11" s="466"/>
      <c r="N11" s="466"/>
    </row>
    <row r="12" spans="1:14" s="98" customFormat="1" ht="12.75" outlineLevel="1">
      <c r="A12" s="85"/>
      <c r="B12" s="227"/>
      <c r="C12" s="96" t="s">
        <v>5</v>
      </c>
      <c r="D12" s="92"/>
      <c r="E12" s="216"/>
      <c r="F12" s="216"/>
      <c r="G12" s="95"/>
      <c r="H12" s="70"/>
      <c r="I12" s="465"/>
      <c r="J12" s="466"/>
      <c r="K12" s="466"/>
      <c r="L12" s="466"/>
      <c r="M12" s="466"/>
      <c r="N12" s="466"/>
    </row>
    <row r="13" spans="2:14" s="98" customFormat="1" ht="12.75" outlineLevel="1">
      <c r="B13" s="210"/>
      <c r="C13" s="210"/>
      <c r="D13" s="70"/>
      <c r="E13" s="211"/>
      <c r="F13" s="211"/>
      <c r="G13" s="71"/>
      <c r="H13" s="70"/>
      <c r="I13" s="465"/>
      <c r="J13" s="466"/>
      <c r="K13" s="466"/>
      <c r="L13" s="466"/>
      <c r="M13" s="466"/>
      <c r="N13" s="466"/>
    </row>
    <row r="14" spans="1:14" s="98" customFormat="1" ht="18" customHeight="1">
      <c r="A14" s="85"/>
      <c r="B14" s="86" t="s">
        <v>162</v>
      </c>
      <c r="C14" s="87"/>
      <c r="D14" s="70"/>
      <c r="E14" s="89">
        <f>SUM(E15:E18)</f>
        <v>0</v>
      </c>
      <c r="F14" s="89"/>
      <c r="G14" s="90"/>
      <c r="H14" s="70"/>
      <c r="I14" s="465"/>
      <c r="J14" s="466"/>
      <c r="K14" s="466"/>
      <c r="L14" s="466"/>
      <c r="M14" s="466"/>
      <c r="N14" s="466"/>
    </row>
    <row r="15" spans="1:14" s="98" customFormat="1" ht="12.75">
      <c r="A15" s="85"/>
      <c r="B15" s="227"/>
      <c r="C15" s="429" t="s">
        <v>4</v>
      </c>
      <c r="D15" s="92"/>
      <c r="E15" s="216"/>
      <c r="F15" s="216"/>
      <c r="G15" s="95"/>
      <c r="H15" s="70"/>
      <c r="I15" s="465"/>
      <c r="J15" s="466"/>
      <c r="K15" s="466"/>
      <c r="L15" s="466"/>
      <c r="M15" s="466"/>
      <c r="N15" s="466"/>
    </row>
    <row r="16" spans="1:14" s="98" customFormat="1" ht="12.75" outlineLevel="1">
      <c r="A16" s="85"/>
      <c r="B16" s="227"/>
      <c r="C16" s="96" t="s">
        <v>236</v>
      </c>
      <c r="D16" s="92"/>
      <c r="E16" s="216"/>
      <c r="F16" s="216"/>
      <c r="G16" s="95"/>
      <c r="H16" s="70"/>
      <c r="I16" s="465"/>
      <c r="J16" s="466"/>
      <c r="K16" s="466"/>
      <c r="L16" s="466"/>
      <c r="M16" s="466"/>
      <c r="N16" s="466"/>
    </row>
    <row r="17" spans="1:14" s="98" customFormat="1" ht="12.75" outlineLevel="1">
      <c r="A17" s="85"/>
      <c r="B17" s="227"/>
      <c r="C17" s="429" t="s">
        <v>256</v>
      </c>
      <c r="D17" s="92"/>
      <c r="E17" s="216"/>
      <c r="F17" s="216"/>
      <c r="G17" s="95"/>
      <c r="H17" s="70"/>
      <c r="I17" s="465"/>
      <c r="J17" s="466"/>
      <c r="K17" s="466"/>
      <c r="L17" s="466"/>
      <c r="M17" s="466"/>
      <c r="N17" s="466"/>
    </row>
    <row r="18" spans="1:14" s="98" customFormat="1" ht="12.75" outlineLevel="1">
      <c r="A18" s="85"/>
      <c r="B18" s="227"/>
      <c r="C18" s="96" t="s">
        <v>86</v>
      </c>
      <c r="D18" s="92"/>
      <c r="E18" s="216"/>
      <c r="F18" s="216"/>
      <c r="G18" s="95"/>
      <c r="H18" s="70"/>
      <c r="I18" s="465"/>
      <c r="J18" s="466"/>
      <c r="K18" s="466"/>
      <c r="L18" s="466"/>
      <c r="M18" s="466"/>
      <c r="N18" s="466"/>
    </row>
    <row r="19" spans="4:14" s="98" customFormat="1" ht="12.75">
      <c r="D19" s="70"/>
      <c r="E19" s="283"/>
      <c r="F19" s="102"/>
      <c r="G19" s="70"/>
      <c r="H19" s="70"/>
      <c r="I19" s="466"/>
      <c r="J19" s="466"/>
      <c r="K19" s="466"/>
      <c r="L19" s="466"/>
      <c r="M19" s="466"/>
      <c r="N19" s="466"/>
    </row>
    <row r="20" spans="1:14" s="98" customFormat="1" ht="20.25" customHeight="1">
      <c r="A20" s="105"/>
      <c r="D20" s="61"/>
      <c r="E20" s="226" t="s">
        <v>50</v>
      </c>
      <c r="F20" s="224" t="s">
        <v>77</v>
      </c>
      <c r="G20" s="61"/>
      <c r="H20" s="70"/>
      <c r="I20" s="466"/>
      <c r="J20" s="466"/>
      <c r="K20" s="466"/>
      <c r="L20" s="466"/>
      <c r="M20" s="466"/>
      <c r="N20" s="466"/>
    </row>
    <row r="21" spans="1:14" s="105" customFormat="1" ht="9.75" customHeight="1">
      <c r="A21" s="98"/>
      <c r="B21" s="108"/>
      <c r="C21" s="108"/>
      <c r="D21" s="70"/>
      <c r="E21" s="225"/>
      <c r="F21" s="212"/>
      <c r="G21" s="70"/>
      <c r="H21" s="61"/>
      <c r="I21" s="464"/>
      <c r="J21" s="464"/>
      <c r="K21" s="464"/>
      <c r="L21" s="464"/>
      <c r="M21" s="464"/>
      <c r="N21" s="464"/>
    </row>
    <row r="22" spans="1:14" s="98" customFormat="1" ht="15.75" customHeight="1">
      <c r="A22" s="81" t="s">
        <v>164</v>
      </c>
      <c r="B22" s="82"/>
      <c r="C22" s="82"/>
      <c r="D22" s="70"/>
      <c r="E22" s="84">
        <f>E23+E33+E36+E41+E50+E52+E65</f>
        <v>0</v>
      </c>
      <c r="F22" s="213"/>
      <c r="G22" s="70"/>
      <c r="H22" s="70"/>
      <c r="I22" s="466"/>
      <c r="J22" s="466"/>
      <c r="K22" s="466"/>
      <c r="L22" s="466"/>
      <c r="M22" s="466"/>
      <c r="N22" s="466"/>
    </row>
    <row r="23" spans="1:14" s="98" customFormat="1" ht="13.5" customHeight="1">
      <c r="A23" s="85"/>
      <c r="B23" s="86" t="s">
        <v>10</v>
      </c>
      <c r="C23" s="87"/>
      <c r="D23" s="70"/>
      <c r="E23" s="89">
        <f>SUM(E24:E31)</f>
        <v>0</v>
      </c>
      <c r="F23" s="115"/>
      <c r="G23" s="70"/>
      <c r="H23" s="70"/>
      <c r="I23" s="466"/>
      <c r="J23" s="466"/>
      <c r="K23" s="466"/>
      <c r="L23" s="466"/>
      <c r="M23" s="466"/>
      <c r="N23" s="466"/>
    </row>
    <row r="24" spans="1:14" s="98" customFormat="1" ht="13.5" customHeight="1">
      <c r="A24" s="85"/>
      <c r="B24" s="227"/>
      <c r="C24" s="91" t="s">
        <v>11</v>
      </c>
      <c r="D24" s="70"/>
      <c r="E24" s="278">
        <f>Personal_Gemein!N13</f>
        <v>0</v>
      </c>
      <c r="F24" s="277"/>
      <c r="G24" s="70"/>
      <c r="H24" s="70"/>
      <c r="I24" s="466"/>
      <c r="J24" s="466"/>
      <c r="K24" s="466"/>
      <c r="L24" s="466"/>
      <c r="M24" s="466"/>
      <c r="N24" s="466"/>
    </row>
    <row r="25" spans="1:14" s="98" customFormat="1" ht="13.5" customHeight="1">
      <c r="A25" s="85"/>
      <c r="B25" s="227"/>
      <c r="C25" s="91" t="s">
        <v>177</v>
      </c>
      <c r="D25" s="70"/>
      <c r="E25" s="278">
        <f>Personal_Gemein!N16</f>
        <v>0</v>
      </c>
      <c r="F25" s="277"/>
      <c r="G25" s="70"/>
      <c r="H25" s="70"/>
      <c r="I25" s="466"/>
      <c r="J25" s="466"/>
      <c r="K25" s="466"/>
      <c r="L25" s="466"/>
      <c r="M25" s="466"/>
      <c r="N25" s="466"/>
    </row>
    <row r="26" spans="1:14" s="98" customFormat="1" ht="12.75" customHeight="1" outlineLevel="1">
      <c r="A26" s="85"/>
      <c r="B26" s="227"/>
      <c r="C26" s="428" t="s">
        <v>240</v>
      </c>
      <c r="D26" s="92"/>
      <c r="E26" s="278">
        <f>Personal_Gemein!N25</f>
        <v>0</v>
      </c>
      <c r="F26" s="277"/>
      <c r="G26" s="70"/>
      <c r="H26" s="70"/>
      <c r="I26" s="466"/>
      <c r="J26" s="466"/>
      <c r="K26" s="466"/>
      <c r="L26" s="466"/>
      <c r="M26" s="466"/>
      <c r="N26" s="466"/>
    </row>
    <row r="27" spans="1:14" s="98" customFormat="1" ht="12.75" outlineLevel="1">
      <c r="A27" s="85"/>
      <c r="B27" s="227"/>
      <c r="C27" s="91" t="s">
        <v>13</v>
      </c>
      <c r="D27" s="92"/>
      <c r="E27" s="278">
        <f>Personal_Gemein!N33</f>
        <v>0</v>
      </c>
      <c r="F27" s="277"/>
      <c r="G27" s="70"/>
      <c r="H27" s="70"/>
      <c r="I27" s="466"/>
      <c r="J27" s="466"/>
      <c r="K27" s="466"/>
      <c r="L27" s="466"/>
      <c r="M27" s="466"/>
      <c r="N27" s="466"/>
    </row>
    <row r="28" spans="1:14" s="98" customFormat="1" ht="12.75" outlineLevel="1">
      <c r="A28" s="85"/>
      <c r="B28" s="227"/>
      <c r="C28" s="96" t="s">
        <v>14</v>
      </c>
      <c r="D28" s="92"/>
      <c r="E28" s="278">
        <f>Personal_Gemein!N37</f>
        <v>0</v>
      </c>
      <c r="F28" s="277"/>
      <c r="G28" s="70"/>
      <c r="H28" s="70"/>
      <c r="I28" s="466"/>
      <c r="J28" s="466"/>
      <c r="K28" s="466"/>
      <c r="L28" s="466"/>
      <c r="M28" s="466"/>
      <c r="N28" s="466"/>
    </row>
    <row r="29" spans="1:14" s="98" customFormat="1" ht="12.75" outlineLevel="1">
      <c r="A29" s="85"/>
      <c r="B29" s="227"/>
      <c r="C29" s="96" t="s">
        <v>15</v>
      </c>
      <c r="D29" s="70"/>
      <c r="E29" s="216"/>
      <c r="F29" s="217"/>
      <c r="G29" s="70"/>
      <c r="H29" s="70"/>
      <c r="I29" s="466"/>
      <c r="J29" s="466"/>
      <c r="K29" s="466"/>
      <c r="L29" s="466"/>
      <c r="M29" s="466"/>
      <c r="N29" s="466"/>
    </row>
    <row r="30" spans="1:14" s="98" customFormat="1" ht="12.75" outlineLevel="1">
      <c r="A30" s="85"/>
      <c r="B30" s="227"/>
      <c r="C30" s="96" t="s">
        <v>134</v>
      </c>
      <c r="D30" s="70"/>
      <c r="E30" s="216"/>
      <c r="F30" s="217"/>
      <c r="G30" s="70"/>
      <c r="H30" s="70"/>
      <c r="I30" s="466"/>
      <c r="J30" s="466"/>
      <c r="K30" s="466"/>
      <c r="L30" s="466"/>
      <c r="M30" s="466"/>
      <c r="N30" s="466"/>
    </row>
    <row r="31" spans="1:14" s="98" customFormat="1" ht="15" customHeight="1" outlineLevel="1">
      <c r="A31" s="85"/>
      <c r="B31" s="228"/>
      <c r="C31" s="223"/>
      <c r="D31" s="70"/>
      <c r="E31" s="171"/>
      <c r="F31" s="347"/>
      <c r="G31" s="70"/>
      <c r="H31" s="70"/>
      <c r="I31" s="466"/>
      <c r="J31" s="466"/>
      <c r="K31" s="466"/>
      <c r="L31" s="466"/>
      <c r="M31" s="466"/>
      <c r="N31" s="466"/>
    </row>
    <row r="32" spans="1:14" s="98" customFormat="1" ht="7.5" customHeight="1" outlineLevel="1">
      <c r="A32" s="85"/>
      <c r="B32" s="227"/>
      <c r="C32" s="91"/>
      <c r="D32" s="92"/>
      <c r="E32" s="125"/>
      <c r="F32" s="123"/>
      <c r="G32" s="70"/>
      <c r="H32" s="70"/>
      <c r="I32" s="466"/>
      <c r="J32" s="466"/>
      <c r="K32" s="466"/>
      <c r="L32" s="466"/>
      <c r="M32" s="466"/>
      <c r="N32" s="466"/>
    </row>
    <row r="33" spans="1:14" s="98" customFormat="1" ht="16.5" customHeight="1">
      <c r="A33" s="85"/>
      <c r="B33" s="86" t="s">
        <v>17</v>
      </c>
      <c r="C33" s="87"/>
      <c r="D33" s="70"/>
      <c r="E33" s="89">
        <f>SUM(E34:E35)</f>
        <v>0</v>
      </c>
      <c r="F33" s="89"/>
      <c r="G33" s="70"/>
      <c r="H33" s="70"/>
      <c r="I33" s="466"/>
      <c r="J33" s="466"/>
      <c r="K33" s="466"/>
      <c r="L33" s="466"/>
      <c r="M33" s="466"/>
      <c r="N33" s="466"/>
    </row>
    <row r="34" spans="1:14" s="98" customFormat="1" ht="12.75" customHeight="1" outlineLevel="1">
      <c r="A34" s="85"/>
      <c r="B34" s="227"/>
      <c r="C34" s="91" t="s">
        <v>143</v>
      </c>
      <c r="D34" s="92"/>
      <c r="E34" s="218"/>
      <c r="F34" s="219"/>
      <c r="G34" s="70"/>
      <c r="H34" s="70"/>
      <c r="I34" s="466"/>
      <c r="J34" s="466"/>
      <c r="K34" s="466"/>
      <c r="L34" s="466"/>
      <c r="M34" s="466"/>
      <c r="N34" s="466"/>
    </row>
    <row r="35" spans="1:14" s="98" customFormat="1" ht="15.75" customHeight="1" outlineLevel="1">
      <c r="A35" s="85"/>
      <c r="B35" s="227"/>
      <c r="C35" s="298"/>
      <c r="D35" s="92"/>
      <c r="E35" s="218"/>
      <c r="F35" s="271"/>
      <c r="G35" s="70"/>
      <c r="H35" s="70"/>
      <c r="I35" s="466"/>
      <c r="J35" s="466"/>
      <c r="K35" s="466"/>
      <c r="L35" s="466"/>
      <c r="M35" s="466"/>
      <c r="N35" s="466"/>
    </row>
    <row r="36" spans="1:14" s="98" customFormat="1" ht="15.75" customHeight="1">
      <c r="A36" s="85"/>
      <c r="B36" s="86" t="s">
        <v>22</v>
      </c>
      <c r="C36" s="87"/>
      <c r="D36" s="70"/>
      <c r="E36" s="89">
        <f>SUM(E37:E40)</f>
        <v>0</v>
      </c>
      <c r="F36" s="115"/>
      <c r="G36" s="70"/>
      <c r="H36" s="70"/>
      <c r="I36" s="466"/>
      <c r="J36" s="466"/>
      <c r="K36" s="466"/>
      <c r="L36" s="466"/>
      <c r="M36" s="466"/>
      <c r="N36" s="466"/>
    </row>
    <row r="37" spans="1:14" s="98" customFormat="1" ht="12.75" customHeight="1" outlineLevel="1">
      <c r="A37" s="85"/>
      <c r="B37" s="227"/>
      <c r="C37" s="91" t="s">
        <v>24</v>
      </c>
      <c r="D37" s="92"/>
      <c r="E37" s="220"/>
      <c r="F37" s="221"/>
      <c r="G37" s="70"/>
      <c r="H37" s="70"/>
      <c r="I37" s="466"/>
      <c r="J37" s="466"/>
      <c r="K37" s="466"/>
      <c r="L37" s="466"/>
      <c r="M37" s="466"/>
      <c r="N37" s="466"/>
    </row>
    <row r="38" spans="1:14" s="98" customFormat="1" ht="12.75" outlineLevel="1">
      <c r="A38" s="85"/>
      <c r="B38" s="227"/>
      <c r="C38" s="91" t="s">
        <v>25</v>
      </c>
      <c r="D38" s="92"/>
      <c r="E38" s="220"/>
      <c r="F38" s="221"/>
      <c r="G38" s="70"/>
      <c r="H38" s="70"/>
      <c r="I38" s="466"/>
      <c r="J38" s="466"/>
      <c r="K38" s="466"/>
      <c r="L38" s="466"/>
      <c r="M38" s="466"/>
      <c r="N38" s="466"/>
    </row>
    <row r="39" spans="1:14" s="98" customFormat="1" ht="12.75" customHeight="1" outlineLevel="1">
      <c r="A39" s="85"/>
      <c r="B39" s="227"/>
      <c r="C39" s="91" t="s">
        <v>166</v>
      </c>
      <c r="D39" s="92"/>
      <c r="E39" s="220" t="s">
        <v>26</v>
      </c>
      <c r="F39" s="221"/>
      <c r="G39" s="70"/>
      <c r="H39" s="70"/>
      <c r="I39" s="466"/>
      <c r="J39" s="466"/>
      <c r="K39" s="466"/>
      <c r="L39" s="466"/>
      <c r="M39" s="466"/>
      <c r="N39" s="466"/>
    </row>
    <row r="40" spans="1:14" s="98" customFormat="1" ht="15.75" customHeight="1" outlineLevel="1">
      <c r="A40" s="85"/>
      <c r="B40" s="227"/>
      <c r="C40" s="298"/>
      <c r="D40" s="92"/>
      <c r="E40" s="218"/>
      <c r="F40" s="271"/>
      <c r="G40" s="70"/>
      <c r="H40" s="70"/>
      <c r="I40" s="466"/>
      <c r="J40" s="466"/>
      <c r="K40" s="466"/>
      <c r="L40" s="466"/>
      <c r="M40" s="466"/>
      <c r="N40" s="466"/>
    </row>
    <row r="41" spans="1:14" s="98" customFormat="1" ht="16.5" customHeight="1" outlineLevel="1">
      <c r="A41" s="85"/>
      <c r="B41" s="86" t="s">
        <v>129</v>
      </c>
      <c r="C41" s="87"/>
      <c r="D41" s="70"/>
      <c r="E41" s="89">
        <f>SUM(E42:E49)</f>
        <v>0</v>
      </c>
      <c r="F41" s="115"/>
      <c r="G41" s="70"/>
      <c r="H41" s="70"/>
      <c r="I41" s="466"/>
      <c r="J41" s="466"/>
      <c r="K41" s="466"/>
      <c r="L41" s="466"/>
      <c r="M41" s="466"/>
      <c r="N41" s="466"/>
    </row>
    <row r="42" spans="1:14" s="98" customFormat="1" ht="12.75">
      <c r="A42" s="85"/>
      <c r="B42" s="228"/>
      <c r="C42" s="429" t="s">
        <v>242</v>
      </c>
      <c r="D42" s="92"/>
      <c r="E42" s="222"/>
      <c r="F42" s="221"/>
      <c r="G42" s="70"/>
      <c r="H42" s="70"/>
      <c r="I42" s="466"/>
      <c r="J42" s="466"/>
      <c r="K42" s="466"/>
      <c r="L42" s="466"/>
      <c r="M42" s="466"/>
      <c r="N42" s="466"/>
    </row>
    <row r="43" spans="1:14" s="98" customFormat="1" ht="12.75" outlineLevel="1">
      <c r="A43" s="85"/>
      <c r="B43" s="227"/>
      <c r="C43" s="429" t="s">
        <v>350</v>
      </c>
      <c r="D43" s="92"/>
      <c r="E43" s="222"/>
      <c r="F43" s="221"/>
      <c r="G43" s="70"/>
      <c r="H43" s="70"/>
      <c r="I43" s="466"/>
      <c r="J43" s="466"/>
      <c r="K43" s="466"/>
      <c r="L43" s="466"/>
      <c r="M43" s="466"/>
      <c r="N43" s="466"/>
    </row>
    <row r="44" spans="1:14" s="98" customFormat="1" ht="12.75" outlineLevel="1">
      <c r="A44" s="85"/>
      <c r="B44" s="227"/>
      <c r="C44" s="96" t="s">
        <v>27</v>
      </c>
      <c r="D44" s="92"/>
      <c r="E44" s="222"/>
      <c r="F44" s="221"/>
      <c r="G44" s="70"/>
      <c r="H44" s="70"/>
      <c r="I44" s="466"/>
      <c r="J44" s="466"/>
      <c r="K44" s="466"/>
      <c r="L44" s="466"/>
      <c r="M44" s="466"/>
      <c r="N44" s="466"/>
    </row>
    <row r="45" spans="1:14" s="98" customFormat="1" ht="12.75" outlineLevel="1">
      <c r="A45" s="85"/>
      <c r="B45" s="227"/>
      <c r="C45" s="96" t="s">
        <v>28</v>
      </c>
      <c r="D45" s="92"/>
      <c r="E45" s="222"/>
      <c r="F45" s="221"/>
      <c r="G45" s="70"/>
      <c r="H45" s="70"/>
      <c r="I45" s="466"/>
      <c r="J45" s="466"/>
      <c r="K45" s="466"/>
      <c r="L45" s="466"/>
      <c r="M45" s="466"/>
      <c r="N45" s="466"/>
    </row>
    <row r="46" spans="1:14" s="98" customFormat="1" ht="12.75" outlineLevel="1">
      <c r="A46" s="85"/>
      <c r="B46" s="227"/>
      <c r="C46" s="96" t="s">
        <v>167</v>
      </c>
      <c r="D46" s="92"/>
      <c r="E46" s="222"/>
      <c r="F46" s="221"/>
      <c r="G46" s="70"/>
      <c r="H46" s="70"/>
      <c r="I46" s="466"/>
      <c r="J46" s="466"/>
      <c r="K46" s="466"/>
      <c r="L46" s="466"/>
      <c r="M46" s="466"/>
      <c r="N46" s="466"/>
    </row>
    <row r="47" spans="1:14" s="98" customFormat="1" ht="12" customHeight="1" outlineLevel="1">
      <c r="A47" s="85"/>
      <c r="B47" s="227"/>
      <c r="C47" s="96" t="s">
        <v>135</v>
      </c>
      <c r="D47" s="92"/>
      <c r="E47" s="222"/>
      <c r="F47" s="221"/>
      <c r="G47" s="70"/>
      <c r="H47" s="70"/>
      <c r="I47" s="466"/>
      <c r="J47" s="466"/>
      <c r="K47" s="466"/>
      <c r="L47" s="466"/>
      <c r="M47" s="466"/>
      <c r="N47" s="466"/>
    </row>
    <row r="48" spans="1:14" s="98" customFormat="1" ht="12" customHeight="1" outlineLevel="1">
      <c r="A48" s="85"/>
      <c r="B48" s="227"/>
      <c r="C48" s="429" t="s">
        <v>243</v>
      </c>
      <c r="D48" s="92"/>
      <c r="E48" s="222"/>
      <c r="F48" s="221"/>
      <c r="G48" s="70"/>
      <c r="H48" s="70"/>
      <c r="I48" s="466"/>
      <c r="J48" s="466"/>
      <c r="K48" s="466"/>
      <c r="L48" s="466"/>
      <c r="M48" s="466"/>
      <c r="N48" s="466"/>
    </row>
    <row r="49" spans="1:14" s="98" customFormat="1" ht="14.25" customHeight="1" outlineLevel="1">
      <c r="A49" s="85"/>
      <c r="B49" s="227"/>
      <c r="C49" s="223"/>
      <c r="D49" s="92"/>
      <c r="E49" s="216"/>
      <c r="F49" s="348"/>
      <c r="G49" s="70"/>
      <c r="H49" s="70"/>
      <c r="I49" s="466"/>
      <c r="J49" s="466"/>
      <c r="K49" s="466"/>
      <c r="L49" s="466"/>
      <c r="M49" s="466"/>
      <c r="N49" s="466"/>
    </row>
    <row r="50" spans="1:14" s="98" customFormat="1" ht="17.25" customHeight="1">
      <c r="A50" s="128"/>
      <c r="B50" s="86"/>
      <c r="C50" s="86" t="s">
        <v>29</v>
      </c>
      <c r="D50" s="129"/>
      <c r="E50" s="274"/>
      <c r="F50" s="130"/>
      <c r="G50" s="129"/>
      <c r="H50" s="70"/>
      <c r="I50" s="466"/>
      <c r="J50" s="466"/>
      <c r="K50" s="466"/>
      <c r="L50" s="466"/>
      <c r="M50" s="466"/>
      <c r="N50" s="466"/>
    </row>
    <row r="51" spans="1:14" s="215" customFormat="1" ht="12.75">
      <c r="A51" s="85"/>
      <c r="B51" s="227"/>
      <c r="C51" s="91"/>
      <c r="D51" s="92"/>
      <c r="E51" s="125"/>
      <c r="F51" s="126"/>
      <c r="G51" s="70"/>
      <c r="H51" s="129"/>
      <c r="I51" s="467"/>
      <c r="J51" s="467"/>
      <c r="K51" s="467"/>
      <c r="L51" s="467"/>
      <c r="M51" s="467"/>
      <c r="N51" s="467"/>
    </row>
    <row r="52" spans="1:14" s="98" customFormat="1" ht="12.75">
      <c r="A52" s="128"/>
      <c r="B52" s="86"/>
      <c r="C52" s="86" t="s">
        <v>30</v>
      </c>
      <c r="D52" s="129"/>
      <c r="E52" s="89">
        <f>SUM(E53:E64)</f>
        <v>0</v>
      </c>
      <c r="F52" s="115"/>
      <c r="G52" s="132"/>
      <c r="H52" s="70"/>
      <c r="I52" s="466"/>
      <c r="J52" s="466"/>
      <c r="K52" s="466"/>
      <c r="L52" s="466"/>
      <c r="M52" s="466"/>
      <c r="N52" s="466"/>
    </row>
    <row r="53" spans="1:14" s="215" customFormat="1" ht="12.75">
      <c r="A53" s="85"/>
      <c r="B53" s="227"/>
      <c r="C53" s="91" t="s">
        <v>168</v>
      </c>
      <c r="D53" s="92"/>
      <c r="E53" s="216"/>
      <c r="F53" s="221"/>
      <c r="G53" s="92"/>
      <c r="H53" s="136"/>
      <c r="I53" s="468"/>
      <c r="J53" s="467"/>
      <c r="K53" s="467"/>
      <c r="L53" s="467"/>
      <c r="M53" s="467"/>
      <c r="N53" s="467"/>
    </row>
    <row r="54" spans="1:14" s="98" customFormat="1" ht="12.75" outlineLevel="1">
      <c r="A54" s="85"/>
      <c r="B54" s="227"/>
      <c r="C54" s="91" t="s">
        <v>31</v>
      </c>
      <c r="D54" s="92"/>
      <c r="E54" s="216"/>
      <c r="F54" s="221"/>
      <c r="G54" s="70"/>
      <c r="H54" s="70"/>
      <c r="I54" s="466"/>
      <c r="J54" s="466"/>
      <c r="K54" s="466"/>
      <c r="L54" s="466"/>
      <c r="M54" s="466"/>
      <c r="N54" s="466"/>
    </row>
    <row r="55" spans="1:14" s="98" customFormat="1" ht="12.75" outlineLevel="1">
      <c r="A55" s="85"/>
      <c r="B55" s="227"/>
      <c r="C55" s="91" t="s">
        <v>32</v>
      </c>
      <c r="D55" s="92"/>
      <c r="E55" s="218"/>
      <c r="F55" s="221"/>
      <c r="G55" s="70"/>
      <c r="H55" s="70"/>
      <c r="I55" s="466"/>
      <c r="J55" s="466"/>
      <c r="K55" s="466"/>
      <c r="L55" s="466"/>
      <c r="M55" s="466"/>
      <c r="N55" s="466"/>
    </row>
    <row r="56" spans="1:14" s="98" customFormat="1" ht="12.75" outlineLevel="1">
      <c r="A56" s="85"/>
      <c r="B56" s="227"/>
      <c r="C56" s="133" t="s">
        <v>169</v>
      </c>
      <c r="D56" s="92"/>
      <c r="E56" s="216"/>
      <c r="F56" s="221"/>
      <c r="G56" s="70"/>
      <c r="H56" s="70"/>
      <c r="I56" s="466"/>
      <c r="J56" s="466"/>
      <c r="K56" s="466"/>
      <c r="L56" s="466"/>
      <c r="M56" s="466"/>
      <c r="N56" s="466"/>
    </row>
    <row r="57" spans="1:14" s="98" customFormat="1" ht="12.75" outlineLevel="1">
      <c r="A57" s="85"/>
      <c r="B57" s="227"/>
      <c r="C57" s="428" t="s">
        <v>237</v>
      </c>
      <c r="D57" s="92"/>
      <c r="E57" s="218"/>
      <c r="F57" s="221"/>
      <c r="G57" s="70"/>
      <c r="H57" s="70"/>
      <c r="I57" s="466"/>
      <c r="J57" s="466"/>
      <c r="K57" s="466"/>
      <c r="L57" s="466"/>
      <c r="M57" s="466"/>
      <c r="N57" s="466"/>
    </row>
    <row r="58" spans="1:14" s="98" customFormat="1" ht="12.75" outlineLevel="1">
      <c r="A58" s="85"/>
      <c r="B58" s="227"/>
      <c r="C58" s="91" t="s">
        <v>33</v>
      </c>
      <c r="D58" s="92"/>
      <c r="E58" s="218"/>
      <c r="F58" s="221"/>
      <c r="G58" s="70"/>
      <c r="H58" s="70"/>
      <c r="I58" s="466"/>
      <c r="J58" s="466"/>
      <c r="K58" s="466"/>
      <c r="L58" s="466"/>
      <c r="M58" s="466"/>
      <c r="N58" s="466"/>
    </row>
    <row r="59" spans="1:14" s="98" customFormat="1" ht="12.75" outlineLevel="1">
      <c r="A59" s="85"/>
      <c r="B59" s="227"/>
      <c r="C59" s="96" t="s">
        <v>34</v>
      </c>
      <c r="D59" s="92"/>
      <c r="E59" s="216"/>
      <c r="F59" s="221"/>
      <c r="G59" s="70"/>
      <c r="H59" s="70"/>
      <c r="I59" s="466"/>
      <c r="J59" s="466"/>
      <c r="K59" s="466"/>
      <c r="L59" s="466"/>
      <c r="M59" s="466"/>
      <c r="N59" s="466"/>
    </row>
    <row r="60" spans="1:14" s="98" customFormat="1" ht="12.75" outlineLevel="1">
      <c r="A60" s="85"/>
      <c r="B60" s="227"/>
      <c r="C60" s="133" t="s">
        <v>130</v>
      </c>
      <c r="D60" s="92"/>
      <c r="E60" s="216"/>
      <c r="F60" s="221"/>
      <c r="G60" s="70"/>
      <c r="H60" s="70"/>
      <c r="I60" s="466"/>
      <c r="J60" s="466"/>
      <c r="K60" s="466"/>
      <c r="L60" s="466"/>
      <c r="M60" s="466"/>
      <c r="N60" s="466"/>
    </row>
    <row r="61" spans="1:14" s="98" customFormat="1" ht="12.75" outlineLevel="1">
      <c r="A61" s="85"/>
      <c r="B61" s="227"/>
      <c r="C61" s="133" t="s">
        <v>35</v>
      </c>
      <c r="D61" s="92"/>
      <c r="E61" s="216"/>
      <c r="F61" s="221"/>
      <c r="G61" s="70"/>
      <c r="H61" s="70"/>
      <c r="I61" s="466"/>
      <c r="J61" s="466"/>
      <c r="K61" s="466"/>
      <c r="L61" s="466"/>
      <c r="M61" s="466"/>
      <c r="N61" s="466"/>
    </row>
    <row r="62" spans="1:14" s="98" customFormat="1" ht="25.5" outlineLevel="1">
      <c r="A62" s="85"/>
      <c r="B62" s="227"/>
      <c r="C62" s="133" t="s">
        <v>36</v>
      </c>
      <c r="D62" s="92"/>
      <c r="E62" s="216"/>
      <c r="F62" s="221"/>
      <c r="G62" s="70"/>
      <c r="H62" s="70"/>
      <c r="I62" s="466"/>
      <c r="J62" s="466"/>
      <c r="K62" s="466"/>
      <c r="L62" s="466"/>
      <c r="M62" s="466"/>
      <c r="N62" s="466"/>
    </row>
    <row r="63" spans="1:14" s="98" customFormat="1" ht="15" customHeight="1" outlineLevel="1">
      <c r="A63" s="85"/>
      <c r="B63" s="227"/>
      <c r="C63" s="133" t="s">
        <v>132</v>
      </c>
      <c r="D63" s="92"/>
      <c r="E63" s="216"/>
      <c r="F63" s="221"/>
      <c r="G63" s="70"/>
      <c r="H63" s="70"/>
      <c r="I63" s="466"/>
      <c r="J63" s="466"/>
      <c r="K63" s="466"/>
      <c r="L63" s="466"/>
      <c r="M63" s="466"/>
      <c r="N63" s="466"/>
    </row>
    <row r="64" spans="1:14" s="98" customFormat="1" ht="15.75" customHeight="1" outlineLevel="1">
      <c r="A64" s="85"/>
      <c r="B64" s="227"/>
      <c r="C64" s="223"/>
      <c r="D64" s="92"/>
      <c r="E64" s="216"/>
      <c r="F64" s="348"/>
      <c r="G64" s="70"/>
      <c r="H64" s="70"/>
      <c r="I64" s="466"/>
      <c r="J64" s="466"/>
      <c r="K64" s="466"/>
      <c r="L64" s="466"/>
      <c r="M64" s="466"/>
      <c r="N64" s="466"/>
    </row>
    <row r="65" spans="1:14" s="98" customFormat="1" ht="16.5" customHeight="1">
      <c r="A65" s="128"/>
      <c r="B65" s="86"/>
      <c r="C65" s="86" t="s">
        <v>37</v>
      </c>
      <c r="D65" s="129"/>
      <c r="E65" s="274">
        <v>0</v>
      </c>
      <c r="F65" s="115"/>
      <c r="G65" s="129"/>
      <c r="H65" s="70"/>
      <c r="I65" s="466"/>
      <c r="J65" s="466"/>
      <c r="K65" s="466"/>
      <c r="L65" s="466"/>
      <c r="M65" s="466"/>
      <c r="N65" s="466"/>
    </row>
    <row r="66" spans="1:14" s="98" customFormat="1" ht="12.75" outlineLevel="1">
      <c r="A66" s="85"/>
      <c r="B66" s="227"/>
      <c r="C66" s="96"/>
      <c r="D66" s="92"/>
      <c r="E66" s="209"/>
      <c r="F66" s="126"/>
      <c r="G66" s="70"/>
      <c r="H66" s="70"/>
      <c r="I66" s="466"/>
      <c r="J66" s="466"/>
      <c r="K66" s="466"/>
      <c r="L66" s="466"/>
      <c r="M66" s="466"/>
      <c r="N66" s="466"/>
    </row>
    <row r="67" spans="1:14" s="98" customFormat="1" ht="12.75" outlineLevel="1">
      <c r="A67" s="85"/>
      <c r="B67" s="227"/>
      <c r="C67" s="96" t="s">
        <v>50</v>
      </c>
      <c r="D67" s="92"/>
      <c r="E67" s="278">
        <f>E22</f>
        <v>0</v>
      </c>
      <c r="F67" s="279"/>
      <c r="G67" s="70"/>
      <c r="H67" s="70"/>
      <c r="I67" s="466"/>
      <c r="J67" s="466"/>
      <c r="K67" s="466"/>
      <c r="L67" s="466"/>
      <c r="M67" s="466"/>
      <c r="N67" s="466"/>
    </row>
    <row r="68" spans="1:14" s="98" customFormat="1" ht="12.75" outlineLevel="1">
      <c r="A68" s="85"/>
      <c r="B68" s="227"/>
      <c r="C68" s="96" t="s">
        <v>87</v>
      </c>
      <c r="D68" s="92"/>
      <c r="E68" s="278">
        <f>E7+E14</f>
        <v>0</v>
      </c>
      <c r="F68" s="279"/>
      <c r="G68" s="70"/>
      <c r="H68" s="70"/>
      <c r="I68" s="466"/>
      <c r="J68" s="466"/>
      <c r="K68" s="466"/>
      <c r="L68" s="466"/>
      <c r="M68" s="466"/>
      <c r="N68" s="466"/>
    </row>
    <row r="69" spans="1:14" s="98" customFormat="1" ht="12.75" outlineLevel="1">
      <c r="A69" s="85"/>
      <c r="B69" s="227"/>
      <c r="C69" s="96" t="s">
        <v>88</v>
      </c>
      <c r="D69" s="92"/>
      <c r="E69" s="278">
        <f>E67-E68</f>
        <v>0</v>
      </c>
      <c r="F69" s="279"/>
      <c r="G69" s="70"/>
      <c r="H69" s="70"/>
      <c r="I69" s="466"/>
      <c r="J69" s="466"/>
      <c r="K69" s="466"/>
      <c r="L69" s="466"/>
      <c r="M69" s="466"/>
      <c r="N69" s="466"/>
    </row>
    <row r="70" spans="1:14" s="98" customFormat="1" ht="12.75" outlineLevel="1">
      <c r="A70" s="85"/>
      <c r="B70" s="227"/>
      <c r="C70" s="96"/>
      <c r="D70" s="92"/>
      <c r="E70" s="209"/>
      <c r="F70" s="126"/>
      <c r="G70" s="70"/>
      <c r="H70" s="70"/>
      <c r="I70" s="466"/>
      <c r="J70" s="466"/>
      <c r="K70" s="466"/>
      <c r="L70" s="466"/>
      <c r="M70" s="466"/>
      <c r="N70" s="466"/>
    </row>
    <row r="71" spans="1:14" s="98" customFormat="1" ht="12.75" outlineLevel="1">
      <c r="A71" s="85"/>
      <c r="B71" s="227"/>
      <c r="C71" s="96" t="s">
        <v>163</v>
      </c>
      <c r="D71" s="92"/>
      <c r="E71" s="216"/>
      <c r="F71" s="221"/>
      <c r="G71" s="70"/>
      <c r="H71" s="70"/>
      <c r="I71" s="466"/>
      <c r="J71" s="466"/>
      <c r="K71" s="466"/>
      <c r="L71" s="466"/>
      <c r="M71" s="466"/>
      <c r="N71" s="466"/>
    </row>
    <row r="72" spans="1:9" s="98" customFormat="1" ht="12.75" outlineLevel="1">
      <c r="A72" s="85"/>
      <c r="B72" s="227"/>
      <c r="C72" s="96"/>
      <c r="D72" s="92"/>
      <c r="E72" s="209"/>
      <c r="F72" s="126"/>
      <c r="G72" s="70"/>
      <c r="H72" s="70"/>
      <c r="I72" s="208"/>
    </row>
    <row r="74" ht="12.75">
      <c r="B74" s="60" t="s">
        <v>179</v>
      </c>
    </row>
  </sheetData>
  <sheetProtection password="CD8B" sheet="1" objects="1" scenarios="1"/>
  <printOptions/>
  <pageMargins left="0.31496062992125984" right="0.2755905511811024" top="0.4724409448818898" bottom="0.35433070866141736" header="0.2755905511811024" footer="0.15748031496062992"/>
  <pageSetup fitToHeight="1" fitToWidth="1" horizontalDpi="300" verticalDpi="300" orientation="portrait" paperSize="9" scale="79" r:id="rId1"/>
  <headerFooter alignWithMargins="0">
    <oddFooter>&amp;LVersion 1.2 
01.07.2017&amp;C&amp;8 6/6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zoomScale="90" zoomScaleNormal="90" zoomScalePageLayoutView="0" workbookViewId="0" topLeftCell="A1">
      <selection activeCell="B49" sqref="B49"/>
    </sheetView>
  </sheetViews>
  <sheetFormatPr defaultColWidth="11.57421875" defaultRowHeight="12.75" outlineLevelRow="1"/>
  <cols>
    <col min="1" max="1" width="11.57421875" style="407" customWidth="1"/>
    <col min="2" max="2" width="14.00390625" style="407" bestFit="1" customWidth="1"/>
    <col min="3" max="3" width="15.421875" style="407" customWidth="1"/>
    <col min="4" max="4" width="23.28125" style="407" customWidth="1"/>
    <col min="5" max="5" width="31.00390625" style="407" customWidth="1"/>
    <col min="6" max="6" width="47.421875" style="407" customWidth="1"/>
    <col min="7" max="7" width="43.57421875" style="407" customWidth="1"/>
    <col min="8" max="16384" width="11.57421875" style="407" customWidth="1"/>
  </cols>
  <sheetData>
    <row r="1" spans="1:7" ht="18">
      <c r="A1" s="405" t="s">
        <v>226</v>
      </c>
      <c r="B1" s="406"/>
      <c r="C1" s="406"/>
      <c r="D1" s="406"/>
      <c r="E1" s="406"/>
      <c r="F1" s="406"/>
      <c r="G1" s="406"/>
    </row>
    <row r="2" spans="1:7" ht="15">
      <c r="A2" s="406"/>
      <c r="B2" s="406"/>
      <c r="C2" s="406"/>
      <c r="D2" s="406"/>
      <c r="E2" s="406"/>
      <c r="F2" s="406"/>
      <c r="G2" s="406"/>
    </row>
    <row r="3" spans="1:7" ht="15">
      <c r="A3" s="408" t="s">
        <v>193</v>
      </c>
      <c r="B3" s="408" t="s">
        <v>194</v>
      </c>
      <c r="C3" s="408"/>
      <c r="D3" s="409"/>
      <c r="E3" s="406"/>
      <c r="F3" s="406"/>
      <c r="G3" s="406"/>
    </row>
    <row r="4" spans="1:7" ht="15">
      <c r="A4" s="406"/>
      <c r="B4" s="406"/>
      <c r="C4" s="406"/>
      <c r="D4" s="406"/>
      <c r="E4" s="406"/>
      <c r="F4" s="406"/>
      <c r="G4" s="406"/>
    </row>
    <row r="5" spans="1:7" ht="15">
      <c r="A5" s="406" t="s">
        <v>195</v>
      </c>
      <c r="B5" s="406"/>
      <c r="C5" s="406"/>
      <c r="D5" s="406"/>
      <c r="E5" s="406"/>
      <c r="F5" s="406"/>
      <c r="G5" s="406"/>
    </row>
    <row r="6" spans="1:7" ht="15">
      <c r="A6" s="548" t="s">
        <v>196</v>
      </c>
      <c r="B6" s="548"/>
      <c r="C6" s="548"/>
      <c r="D6" s="548"/>
      <c r="E6" s="548"/>
      <c r="F6" s="548"/>
      <c r="G6" s="548"/>
    </row>
    <row r="7" spans="1:7" ht="15" hidden="1" outlineLevel="1">
      <c r="A7" s="548"/>
      <c r="B7" s="548"/>
      <c r="C7" s="548"/>
      <c r="D7" s="548"/>
      <c r="E7" s="548"/>
      <c r="F7" s="548"/>
      <c r="G7" s="548"/>
    </row>
    <row r="8" spans="1:7" ht="15" hidden="1" outlineLevel="1">
      <c r="A8" s="406"/>
      <c r="B8" s="406"/>
      <c r="C8" s="406"/>
      <c r="D8" s="406"/>
      <c r="E8" s="406"/>
      <c r="F8" s="406"/>
      <c r="G8" s="406"/>
    </row>
    <row r="9" spans="1:7" ht="15.75" hidden="1" outlineLevel="1" thickBot="1">
      <c r="A9" s="411" t="s">
        <v>336</v>
      </c>
      <c r="B9" s="411"/>
      <c r="C9" s="411" t="s">
        <v>197</v>
      </c>
      <c r="D9" s="411"/>
      <c r="E9" s="411"/>
      <c r="F9" s="411"/>
      <c r="G9" s="411" t="s">
        <v>198</v>
      </c>
    </row>
    <row r="10" spans="1:7" ht="15" hidden="1" outlineLevel="1">
      <c r="A10" s="412"/>
      <c r="B10" s="412"/>
      <c r="C10" s="412"/>
      <c r="D10" s="412"/>
      <c r="E10" s="412"/>
      <c r="F10" s="412"/>
      <c r="G10" s="412"/>
    </row>
    <row r="11" spans="1:7" ht="15" hidden="1" outlineLevel="1">
      <c r="A11" s="413" t="s">
        <v>199</v>
      </c>
      <c r="B11" s="414"/>
      <c r="C11" s="406" t="s">
        <v>200</v>
      </c>
      <c r="D11" s="406"/>
      <c r="E11" s="406"/>
      <c r="F11" s="406"/>
      <c r="G11" s="406" t="s">
        <v>201</v>
      </c>
    </row>
    <row r="12" spans="1:7" ht="15" hidden="1" outlineLevel="1">
      <c r="A12" s="413"/>
      <c r="B12" s="414"/>
      <c r="C12" s="406" t="s">
        <v>202</v>
      </c>
      <c r="D12" s="406"/>
      <c r="E12" s="406"/>
      <c r="F12" s="406"/>
      <c r="G12" s="406" t="s">
        <v>203</v>
      </c>
    </row>
    <row r="13" spans="1:7" ht="15" hidden="1" outlineLevel="1">
      <c r="A13" s="413"/>
      <c r="B13" s="414"/>
      <c r="C13" s="406" t="s">
        <v>204</v>
      </c>
      <c r="D13" s="406"/>
      <c r="E13" s="406"/>
      <c r="F13" s="406"/>
      <c r="G13" s="406" t="s">
        <v>205</v>
      </c>
    </row>
    <row r="14" spans="1:7" ht="15" hidden="1" outlineLevel="1">
      <c r="A14" s="413"/>
      <c r="B14" s="414"/>
      <c r="C14" s="406"/>
      <c r="D14" s="406"/>
      <c r="E14" s="406"/>
      <c r="F14" s="406"/>
      <c r="G14" s="406"/>
    </row>
    <row r="15" spans="1:7" ht="15" hidden="1" outlineLevel="1">
      <c r="A15" s="413" t="s">
        <v>110</v>
      </c>
      <c r="B15" s="406"/>
      <c r="C15" s="406" t="s">
        <v>206</v>
      </c>
      <c r="D15" s="406"/>
      <c r="E15" s="406"/>
      <c r="F15" s="415"/>
      <c r="G15" s="406" t="s">
        <v>233</v>
      </c>
    </row>
    <row r="16" spans="1:7" ht="15" hidden="1" outlineLevel="1">
      <c r="A16" s="413"/>
      <c r="B16" s="414"/>
      <c r="C16" s="406" t="s">
        <v>232</v>
      </c>
      <c r="D16" s="406"/>
      <c r="E16" s="406"/>
      <c r="F16" s="415"/>
      <c r="G16" s="406" t="s">
        <v>234</v>
      </c>
    </row>
    <row r="17" spans="1:7" ht="15" hidden="1" outlineLevel="1">
      <c r="A17" s="413"/>
      <c r="B17" s="414"/>
      <c r="C17" s="406" t="s">
        <v>207</v>
      </c>
      <c r="D17" s="406"/>
      <c r="E17" s="406"/>
      <c r="G17" s="416" t="s">
        <v>238</v>
      </c>
    </row>
    <row r="18" spans="1:7" ht="15" hidden="1" outlineLevel="1">
      <c r="A18" s="413"/>
      <c r="B18" s="414"/>
      <c r="C18" s="406" t="s">
        <v>208</v>
      </c>
      <c r="D18" s="406"/>
      <c r="E18" s="406"/>
      <c r="F18" s="415"/>
      <c r="G18" s="406" t="s">
        <v>239</v>
      </c>
    </row>
    <row r="19" spans="1:7" ht="15" hidden="1" outlineLevel="1">
      <c r="A19" s="413"/>
      <c r="B19" s="414"/>
      <c r="C19" s="406" t="s">
        <v>209</v>
      </c>
      <c r="D19" s="406"/>
      <c r="E19" s="406"/>
      <c r="F19" s="415"/>
      <c r="G19" s="406" t="s">
        <v>244</v>
      </c>
    </row>
    <row r="20" spans="1:7" ht="15" hidden="1" outlineLevel="1">
      <c r="A20" s="413"/>
      <c r="B20" s="414"/>
      <c r="C20" s="406" t="s">
        <v>204</v>
      </c>
      <c r="D20" s="406"/>
      <c r="E20" s="406"/>
      <c r="F20" s="415"/>
      <c r="G20" s="406" t="s">
        <v>210</v>
      </c>
    </row>
    <row r="21" spans="1:7" ht="15" hidden="1" outlineLevel="1">
      <c r="A21" s="413"/>
      <c r="B21" s="414"/>
      <c r="C21" s="406"/>
      <c r="D21" s="406"/>
      <c r="E21" s="406"/>
      <c r="F21" s="415"/>
      <c r="G21" s="406"/>
    </row>
    <row r="22" spans="1:7" ht="15" hidden="1" outlineLevel="1">
      <c r="A22" s="413" t="s">
        <v>12</v>
      </c>
      <c r="B22" s="414"/>
      <c r="C22" s="406" t="s">
        <v>211</v>
      </c>
      <c r="D22" s="406"/>
      <c r="E22" s="406"/>
      <c r="F22" s="415"/>
      <c r="G22" s="406" t="s">
        <v>212</v>
      </c>
    </row>
    <row r="23" spans="1:7" ht="15" hidden="1" outlineLevel="1">
      <c r="A23" s="413"/>
      <c r="B23" s="414"/>
      <c r="C23" s="417" t="s">
        <v>215</v>
      </c>
      <c r="D23" s="406"/>
      <c r="E23" s="406"/>
      <c r="F23" s="415"/>
      <c r="G23" s="406" t="s">
        <v>245</v>
      </c>
    </row>
    <row r="24" spans="1:7" ht="15" hidden="1" outlineLevel="1">
      <c r="A24" s="413"/>
      <c r="B24" s="414"/>
      <c r="C24" s="417" t="s">
        <v>246</v>
      </c>
      <c r="D24" s="406"/>
      <c r="E24" s="406"/>
      <c r="F24" s="415"/>
      <c r="G24" s="418" t="s">
        <v>247</v>
      </c>
    </row>
    <row r="25" spans="1:7" ht="15" hidden="1" outlineLevel="1">
      <c r="A25" s="413"/>
      <c r="B25" s="414"/>
      <c r="C25" s="406" t="s">
        <v>213</v>
      </c>
      <c r="D25" s="406"/>
      <c r="E25" s="406"/>
      <c r="F25" s="415"/>
      <c r="G25" s="418"/>
    </row>
    <row r="26" spans="1:7" ht="15" hidden="1" outlineLevel="1">
      <c r="A26" s="413"/>
      <c r="B26" s="414"/>
      <c r="C26" s="406" t="s">
        <v>214</v>
      </c>
      <c r="D26" s="406"/>
      <c r="E26" s="406"/>
      <c r="F26" s="415"/>
      <c r="G26" s="406"/>
    </row>
    <row r="27" spans="1:7" ht="15" hidden="1" outlineLevel="1">
      <c r="A27" s="413"/>
      <c r="B27" s="414"/>
      <c r="C27" s="406" t="s">
        <v>204</v>
      </c>
      <c r="D27" s="406"/>
      <c r="E27" s="406"/>
      <c r="F27" s="415"/>
      <c r="G27" s="419" t="s">
        <v>248</v>
      </c>
    </row>
    <row r="28" spans="1:7" ht="15" hidden="1" outlineLevel="1">
      <c r="A28" s="413"/>
      <c r="B28" s="414"/>
      <c r="C28" s="406" t="s">
        <v>249</v>
      </c>
      <c r="D28" s="406"/>
      <c r="E28" s="406"/>
      <c r="F28" s="415"/>
      <c r="G28" s="406"/>
    </row>
    <row r="29" spans="1:7" s="483" customFormat="1" ht="25.5" hidden="1" outlineLevel="1">
      <c r="A29" s="478"/>
      <c r="B29" s="479"/>
      <c r="C29" s="480" t="s">
        <v>215</v>
      </c>
      <c r="D29" s="480"/>
      <c r="E29" s="480"/>
      <c r="F29" s="481"/>
      <c r="G29" s="482" t="s">
        <v>259</v>
      </c>
    </row>
    <row r="30" spans="1:7" s="483" customFormat="1" ht="25.5" hidden="1" outlineLevel="1">
      <c r="A30" s="478"/>
      <c r="B30" s="479"/>
      <c r="C30" s="480" t="s">
        <v>258</v>
      </c>
      <c r="D30" s="480"/>
      <c r="E30" s="480"/>
      <c r="F30" s="481"/>
      <c r="G30" s="482" t="s">
        <v>259</v>
      </c>
    </row>
    <row r="31" spans="1:7" ht="15" hidden="1" outlineLevel="1">
      <c r="A31" s="413"/>
      <c r="B31" s="414"/>
      <c r="C31" s="417"/>
      <c r="D31" s="406"/>
      <c r="E31" s="406"/>
      <c r="F31" s="415"/>
      <c r="G31" s="419"/>
    </row>
    <row r="32" spans="1:7" ht="15" hidden="1" outlineLevel="1">
      <c r="A32" s="413" t="s">
        <v>216</v>
      </c>
      <c r="B32" s="414"/>
      <c r="C32" s="406" t="s">
        <v>211</v>
      </c>
      <c r="D32" s="406"/>
      <c r="E32" s="406"/>
      <c r="F32" s="415"/>
      <c r="G32" s="406" t="s">
        <v>217</v>
      </c>
    </row>
    <row r="33" spans="1:7" ht="15" hidden="1" outlineLevel="1">
      <c r="A33" s="413"/>
      <c r="B33" s="414"/>
      <c r="C33" s="406" t="s">
        <v>218</v>
      </c>
      <c r="D33" s="406"/>
      <c r="E33" s="406"/>
      <c r="F33" s="415"/>
      <c r="G33" s="406" t="s">
        <v>250</v>
      </c>
    </row>
    <row r="34" spans="1:7" ht="15" hidden="1" outlineLevel="1">
      <c r="A34" s="413"/>
      <c r="B34" s="414"/>
      <c r="C34" s="417" t="s">
        <v>251</v>
      </c>
      <c r="G34" s="407" t="s">
        <v>254</v>
      </c>
    </row>
    <row r="35" spans="1:7" ht="15" hidden="1" outlineLevel="1">
      <c r="A35" s="413"/>
      <c r="B35" s="414"/>
      <c r="C35" s="406" t="s">
        <v>209</v>
      </c>
      <c r="D35" s="406"/>
      <c r="E35" s="406"/>
      <c r="F35" s="415"/>
      <c r="G35" s="406" t="s">
        <v>253</v>
      </c>
    </row>
    <row r="36" spans="1:7" ht="15" hidden="1" outlineLevel="1">
      <c r="A36" s="413"/>
      <c r="B36" s="414"/>
      <c r="C36" s="406" t="s">
        <v>204</v>
      </c>
      <c r="D36" s="406"/>
      <c r="E36" s="406"/>
      <c r="F36" s="415"/>
      <c r="G36" s="406" t="s">
        <v>255</v>
      </c>
    </row>
    <row r="37" spans="1:7" ht="15" hidden="1" outlineLevel="1">
      <c r="A37" s="413"/>
      <c r="B37" s="414"/>
      <c r="D37" s="406"/>
      <c r="E37" s="406"/>
      <c r="F37" s="415"/>
      <c r="G37" s="406"/>
    </row>
    <row r="38" spans="1:7" ht="15" hidden="1" outlineLevel="1">
      <c r="A38" s="413" t="s">
        <v>219</v>
      </c>
      <c r="B38" s="414"/>
      <c r="C38" s="406" t="s">
        <v>214</v>
      </c>
      <c r="D38" s="406"/>
      <c r="E38" s="406"/>
      <c r="F38" s="415"/>
      <c r="G38" s="406"/>
    </row>
    <row r="39" spans="1:7" ht="15" hidden="1" outlineLevel="1">
      <c r="A39" s="413"/>
      <c r="B39" s="414"/>
      <c r="C39" s="417"/>
      <c r="D39" s="406"/>
      <c r="E39" s="406"/>
      <c r="F39" s="415"/>
      <c r="G39" s="406"/>
    </row>
    <row r="40" spans="1:3" ht="15" hidden="1" outlineLevel="1">
      <c r="A40" s="413" t="s">
        <v>39</v>
      </c>
      <c r="B40" s="406"/>
      <c r="C40" s="406" t="s">
        <v>214</v>
      </c>
    </row>
    <row r="41" spans="1:7" ht="15" hidden="1" outlineLevel="1">
      <c r="A41" s="413"/>
      <c r="B41" s="414"/>
      <c r="C41" s="406" t="s">
        <v>220</v>
      </c>
      <c r="D41" s="406"/>
      <c r="E41" s="406"/>
      <c r="F41" s="415"/>
      <c r="G41" s="406" t="s">
        <v>221</v>
      </c>
    </row>
    <row r="42" spans="1:7" ht="15" hidden="1" outlineLevel="1">
      <c r="A42" s="413"/>
      <c r="B42" s="414"/>
      <c r="C42" s="406" t="s">
        <v>207</v>
      </c>
      <c r="D42" s="406"/>
      <c r="E42" s="406"/>
      <c r="G42" s="416" t="s">
        <v>222</v>
      </c>
    </row>
    <row r="43" spans="1:7" ht="15" hidden="1" outlineLevel="1">
      <c r="A43" s="413"/>
      <c r="B43" s="414"/>
      <c r="C43" s="406" t="s">
        <v>209</v>
      </c>
      <c r="D43" s="406"/>
      <c r="E43" s="406"/>
      <c r="F43" s="406"/>
      <c r="G43" s="406" t="s">
        <v>257</v>
      </c>
    </row>
    <row r="44" spans="1:7" ht="15" hidden="1" outlineLevel="1">
      <c r="A44" s="413"/>
      <c r="B44" s="414"/>
      <c r="C44" s="406" t="s">
        <v>208</v>
      </c>
      <c r="D44" s="406"/>
      <c r="E44" s="406"/>
      <c r="F44" s="415"/>
      <c r="G44" s="406" t="s">
        <v>223</v>
      </c>
    </row>
    <row r="45" spans="1:7" ht="15" hidden="1" outlineLevel="1">
      <c r="A45" s="413"/>
      <c r="B45" s="414"/>
      <c r="C45" s="406" t="s">
        <v>204</v>
      </c>
      <c r="D45" s="406"/>
      <c r="E45" s="406"/>
      <c r="F45" s="415"/>
      <c r="G45" s="406" t="s">
        <v>224</v>
      </c>
    </row>
    <row r="46" spans="1:7" ht="15.75" collapsed="1" thickBot="1">
      <c r="A46" s="411"/>
      <c r="B46" s="410"/>
      <c r="C46" s="410"/>
      <c r="D46" s="410"/>
      <c r="E46" s="410"/>
      <c r="F46" s="410"/>
      <c r="G46" s="410"/>
    </row>
    <row r="47" spans="1:7" ht="18">
      <c r="A47" s="405" t="s">
        <v>264</v>
      </c>
      <c r="B47" s="406"/>
      <c r="C47" s="406"/>
      <c r="D47" s="406"/>
      <c r="E47" s="406"/>
      <c r="F47" s="406"/>
      <c r="G47" s="406"/>
    </row>
    <row r="48" spans="1:7" ht="15">
      <c r="A48" s="406"/>
      <c r="B48" s="406"/>
      <c r="C48" s="406"/>
      <c r="D48" s="406"/>
      <c r="E48" s="406"/>
      <c r="F48" s="406"/>
      <c r="G48" s="406"/>
    </row>
    <row r="49" spans="1:7" ht="15">
      <c r="A49" s="408" t="s">
        <v>193</v>
      </c>
      <c r="B49" s="408" t="s">
        <v>335</v>
      </c>
      <c r="C49" s="408"/>
      <c r="D49" s="409"/>
      <c r="E49" s="406"/>
      <c r="F49" s="406"/>
      <c r="G49" s="406"/>
    </row>
    <row r="50" spans="1:7" ht="15">
      <c r="A50" s="406"/>
      <c r="B50" s="406"/>
      <c r="C50" s="406"/>
      <c r="D50" s="406"/>
      <c r="E50" s="406"/>
      <c r="F50" s="406"/>
      <c r="G50" s="406"/>
    </row>
    <row r="51" spans="1:7" ht="15">
      <c r="A51" s="406" t="s">
        <v>195</v>
      </c>
      <c r="B51" s="406"/>
      <c r="C51" s="406"/>
      <c r="D51" s="406"/>
      <c r="E51" s="406"/>
      <c r="F51" s="406"/>
      <c r="G51" s="406"/>
    </row>
    <row r="52" spans="1:7" ht="15">
      <c r="A52" s="548" t="s">
        <v>196</v>
      </c>
      <c r="B52" s="548"/>
      <c r="C52" s="548"/>
      <c r="D52" s="548"/>
      <c r="E52" s="548"/>
      <c r="F52" s="548"/>
      <c r="G52" s="548"/>
    </row>
    <row r="53" spans="1:7" ht="15" outlineLevel="1">
      <c r="A53" s="548"/>
      <c r="B53" s="548"/>
      <c r="C53" s="548"/>
      <c r="D53" s="548"/>
      <c r="E53" s="548"/>
      <c r="F53" s="548"/>
      <c r="G53" s="548"/>
    </row>
    <row r="54" spans="1:7" ht="15" outlineLevel="1">
      <c r="A54" s="406"/>
      <c r="B54" s="406"/>
      <c r="C54" s="406"/>
      <c r="D54" s="406"/>
      <c r="E54" s="406"/>
      <c r="F54" s="406"/>
      <c r="G54" s="406"/>
    </row>
    <row r="55" spans="1:7" ht="15.75" outlineLevel="1" thickBot="1">
      <c r="A55" s="411" t="s">
        <v>337</v>
      </c>
      <c r="B55" s="411"/>
      <c r="C55" s="411" t="s">
        <v>197</v>
      </c>
      <c r="D55" s="411"/>
      <c r="E55" s="411"/>
      <c r="F55" s="411"/>
      <c r="G55" s="411" t="s">
        <v>198</v>
      </c>
    </row>
    <row r="56" spans="1:7" ht="15" outlineLevel="1">
      <c r="A56" s="412"/>
      <c r="B56" s="412"/>
      <c r="C56" s="412"/>
      <c r="D56" s="412"/>
      <c r="E56" s="412"/>
      <c r="F56" s="412"/>
      <c r="G56" s="412"/>
    </row>
    <row r="57" spans="1:7" s="484" customFormat="1" ht="15" outlineLevel="1">
      <c r="A57" s="412" t="s">
        <v>326</v>
      </c>
      <c r="B57" s="412"/>
      <c r="C57" s="499" t="s">
        <v>338</v>
      </c>
      <c r="D57" s="412"/>
      <c r="E57" s="412"/>
      <c r="F57" s="412"/>
      <c r="G57" s="412"/>
    </row>
    <row r="58" spans="1:7" s="484" customFormat="1" ht="15" outlineLevel="1">
      <c r="A58" s="412"/>
      <c r="B58" s="412"/>
      <c r="C58" s="412"/>
      <c r="D58" s="412"/>
      <c r="E58" s="412"/>
      <c r="F58" s="412"/>
      <c r="G58" s="412"/>
    </row>
    <row r="59" spans="1:7" s="484" customFormat="1" ht="15" outlineLevel="1">
      <c r="A59" s="412" t="s">
        <v>302</v>
      </c>
      <c r="B59" s="412"/>
      <c r="C59" s="499" t="s">
        <v>327</v>
      </c>
      <c r="D59" s="412"/>
      <c r="E59" s="412"/>
      <c r="F59" s="412"/>
      <c r="G59" s="412"/>
    </row>
    <row r="60" spans="1:7" s="484" customFormat="1" ht="15" outlineLevel="1">
      <c r="A60" s="412"/>
      <c r="B60" s="412"/>
      <c r="C60" s="499" t="s">
        <v>328</v>
      </c>
      <c r="D60" s="412"/>
      <c r="E60" s="412"/>
      <c r="F60" s="412"/>
      <c r="G60" s="412"/>
    </row>
    <row r="61" spans="1:7" s="484" customFormat="1" ht="15" outlineLevel="1">
      <c r="A61" s="412"/>
      <c r="B61" s="412"/>
      <c r="C61" s="499" t="s">
        <v>329</v>
      </c>
      <c r="D61" s="412"/>
      <c r="E61" s="412"/>
      <c r="F61" s="412"/>
      <c r="G61" s="412"/>
    </row>
    <row r="62" spans="1:7" s="484" customFormat="1" ht="15" outlineLevel="1">
      <c r="A62" s="412"/>
      <c r="B62" s="412"/>
      <c r="C62" s="412"/>
      <c r="D62" s="412"/>
      <c r="E62" s="412"/>
      <c r="F62" s="412"/>
      <c r="G62" s="412"/>
    </row>
    <row r="63" spans="1:7" ht="15" outlineLevel="1">
      <c r="A63" s="413" t="s">
        <v>199</v>
      </c>
      <c r="B63" s="414"/>
      <c r="C63" s="471" t="s">
        <v>339</v>
      </c>
      <c r="D63" s="471"/>
      <c r="E63" s="471"/>
      <c r="F63" s="471"/>
      <c r="G63" s="471" t="s">
        <v>340</v>
      </c>
    </row>
    <row r="64" spans="1:7" ht="15" outlineLevel="1">
      <c r="A64" s="413"/>
      <c r="B64" s="414"/>
      <c r="C64" s="471" t="s">
        <v>341</v>
      </c>
      <c r="D64" s="471"/>
      <c r="E64" s="471"/>
      <c r="F64" s="471"/>
      <c r="G64" s="471" t="s">
        <v>267</v>
      </c>
    </row>
    <row r="65" spans="1:7" ht="15" outlineLevel="1">
      <c r="A65" s="413"/>
      <c r="B65" s="414"/>
      <c r="C65" s="471" t="s">
        <v>342</v>
      </c>
      <c r="D65" s="471"/>
      <c r="E65" s="471"/>
      <c r="F65" s="471"/>
      <c r="G65" s="471" t="s">
        <v>269</v>
      </c>
    </row>
    <row r="66" spans="1:7" ht="15" outlineLevel="1">
      <c r="A66" s="413"/>
      <c r="B66" s="414"/>
      <c r="C66" s="471" t="s">
        <v>343</v>
      </c>
      <c r="D66" s="471"/>
      <c r="E66" s="471"/>
      <c r="F66" s="471"/>
      <c r="G66" s="471" t="s">
        <v>270</v>
      </c>
    </row>
    <row r="67" spans="1:7" ht="15" outlineLevel="1">
      <c r="A67" s="413"/>
      <c r="B67" s="414"/>
      <c r="C67" s="471" t="s">
        <v>344</v>
      </c>
      <c r="D67" s="471"/>
      <c r="E67" s="471"/>
      <c r="F67" s="471"/>
      <c r="G67" s="471" t="s">
        <v>271</v>
      </c>
    </row>
    <row r="68" spans="1:7" ht="15" outlineLevel="1">
      <c r="A68" s="413"/>
      <c r="B68" s="414"/>
      <c r="C68" s="471" t="s">
        <v>318</v>
      </c>
      <c r="D68" s="471"/>
      <c r="E68" s="471"/>
      <c r="F68" s="471"/>
      <c r="G68" s="471" t="s">
        <v>272</v>
      </c>
    </row>
    <row r="69" spans="1:7" ht="15" outlineLevel="1">
      <c r="A69" s="413"/>
      <c r="B69" s="414"/>
      <c r="C69" s="471" t="s">
        <v>276</v>
      </c>
      <c r="G69" s="407" t="s">
        <v>275</v>
      </c>
    </row>
    <row r="70" spans="1:7" ht="15" outlineLevel="1">
      <c r="A70" s="413"/>
      <c r="B70" s="414"/>
      <c r="C70" s="471" t="s">
        <v>273</v>
      </c>
      <c r="D70" s="471"/>
      <c r="E70" s="471"/>
      <c r="F70" s="471"/>
      <c r="G70" s="471" t="s">
        <v>274</v>
      </c>
    </row>
    <row r="71" spans="1:7" ht="15" outlineLevel="1">
      <c r="A71" s="413"/>
      <c r="B71" s="414"/>
      <c r="C71" s="471" t="s">
        <v>345</v>
      </c>
      <c r="D71" s="471"/>
      <c r="E71" s="471"/>
      <c r="F71" s="471"/>
      <c r="G71" s="471" t="s">
        <v>346</v>
      </c>
    </row>
    <row r="72" spans="1:7" ht="15" outlineLevel="1">
      <c r="A72" s="413"/>
      <c r="B72" s="414"/>
      <c r="C72" s="471" t="s">
        <v>279</v>
      </c>
      <c r="D72" s="471"/>
      <c r="E72" s="471"/>
      <c r="F72" s="471"/>
      <c r="G72" s="471" t="s">
        <v>277</v>
      </c>
    </row>
    <row r="73" spans="1:7" ht="15" outlineLevel="1">
      <c r="A73" s="413"/>
      <c r="B73" s="414"/>
      <c r="C73" s="471" t="s">
        <v>319</v>
      </c>
      <c r="D73" s="471"/>
      <c r="E73" s="471"/>
      <c r="F73" s="471"/>
      <c r="G73" s="471" t="s">
        <v>278</v>
      </c>
    </row>
    <row r="74" spans="1:7" ht="15" outlineLevel="1">
      <c r="A74" s="413"/>
      <c r="B74" s="414"/>
      <c r="C74" s="471" t="s">
        <v>348</v>
      </c>
      <c r="D74" s="471"/>
      <c r="E74" s="471"/>
      <c r="F74" s="471"/>
      <c r="G74" s="471" t="s">
        <v>316</v>
      </c>
    </row>
    <row r="75" spans="1:7" ht="15" outlineLevel="1">
      <c r="A75" s="413"/>
      <c r="B75" s="414"/>
      <c r="C75" s="471" t="s">
        <v>349</v>
      </c>
      <c r="D75" s="471"/>
      <c r="E75" s="471"/>
      <c r="F75" s="471"/>
      <c r="G75" s="471" t="s">
        <v>347</v>
      </c>
    </row>
    <row r="76" spans="1:7" ht="15" outlineLevel="1">
      <c r="A76" s="413"/>
      <c r="B76" s="414"/>
      <c r="C76" s="471"/>
      <c r="D76" s="471"/>
      <c r="E76" s="471"/>
      <c r="F76" s="471"/>
      <c r="G76" s="471"/>
    </row>
    <row r="77" spans="1:7" ht="15" outlineLevel="1">
      <c r="A77" s="413" t="s">
        <v>110</v>
      </c>
      <c r="B77" s="406"/>
      <c r="C77" s="406" t="s">
        <v>265</v>
      </c>
      <c r="D77" s="406"/>
      <c r="E77" s="406"/>
      <c r="F77" s="415"/>
      <c r="G77" s="406" t="s">
        <v>266</v>
      </c>
    </row>
    <row r="78" spans="1:7" ht="15" outlineLevel="1">
      <c r="A78" s="413"/>
      <c r="B78" s="414"/>
      <c r="C78" s="406" t="s">
        <v>312</v>
      </c>
      <c r="D78" s="406"/>
      <c r="E78" s="406"/>
      <c r="F78" s="415"/>
      <c r="G78" s="406" t="s">
        <v>308</v>
      </c>
    </row>
    <row r="79" spans="1:7" s="484" customFormat="1" ht="15" outlineLevel="1">
      <c r="A79" s="413"/>
      <c r="B79" s="414"/>
      <c r="C79" s="406" t="s">
        <v>333</v>
      </c>
      <c r="D79" s="406"/>
      <c r="E79" s="406"/>
      <c r="F79" s="415"/>
      <c r="G79" s="406" t="s">
        <v>334</v>
      </c>
    </row>
    <row r="80" spans="1:7" s="484" customFormat="1" ht="15" outlineLevel="1">
      <c r="A80" s="413"/>
      <c r="B80" s="414"/>
      <c r="C80" s="471" t="s">
        <v>351</v>
      </c>
      <c r="D80" s="471"/>
      <c r="E80" s="471"/>
      <c r="F80" s="471"/>
      <c r="G80" s="471" t="s">
        <v>352</v>
      </c>
    </row>
    <row r="81" spans="1:7" ht="15" outlineLevel="1">
      <c r="A81" s="413"/>
      <c r="B81" s="414"/>
      <c r="C81" s="406" t="s">
        <v>307</v>
      </c>
      <c r="D81" s="406"/>
      <c r="E81" s="406"/>
      <c r="F81" s="415"/>
      <c r="G81" s="406" t="s">
        <v>306</v>
      </c>
    </row>
    <row r="82" spans="1:7" ht="15" outlineLevel="1">
      <c r="A82" s="413"/>
      <c r="B82" s="414"/>
      <c r="C82" s="406" t="s">
        <v>303</v>
      </c>
      <c r="D82" s="406"/>
      <c r="E82" s="406"/>
      <c r="F82" s="415"/>
      <c r="G82" s="406" t="s">
        <v>304</v>
      </c>
    </row>
    <row r="83" spans="1:7" ht="15" outlineLevel="1">
      <c r="A83" s="413"/>
      <c r="B83" s="414"/>
      <c r="C83" s="406"/>
      <c r="D83" s="406"/>
      <c r="E83" s="406"/>
      <c r="F83" s="415"/>
      <c r="G83" s="406"/>
    </row>
    <row r="84" spans="1:7" ht="15" outlineLevel="1">
      <c r="A84" s="413" t="s">
        <v>12</v>
      </c>
      <c r="B84" s="414"/>
      <c r="C84" s="406" t="s">
        <v>359</v>
      </c>
      <c r="D84" s="406"/>
      <c r="E84" s="406"/>
      <c r="F84" s="415"/>
      <c r="G84" s="406" t="s">
        <v>360</v>
      </c>
    </row>
    <row r="85" spans="1:7" s="484" customFormat="1" ht="15" outlineLevel="1">
      <c r="A85" s="413"/>
      <c r="B85" s="414"/>
      <c r="C85" s="406" t="s">
        <v>321</v>
      </c>
      <c r="D85" s="406"/>
      <c r="E85" s="406"/>
      <c r="F85" s="415"/>
      <c r="G85" s="406" t="s">
        <v>324</v>
      </c>
    </row>
    <row r="86" spans="1:7" ht="15" outlineLevel="1">
      <c r="A86" s="413"/>
      <c r="B86" s="414"/>
      <c r="C86" s="406" t="s">
        <v>322</v>
      </c>
      <c r="D86" s="406"/>
      <c r="E86" s="406"/>
      <c r="F86" s="415"/>
      <c r="G86" s="406" t="s">
        <v>325</v>
      </c>
    </row>
    <row r="87" spans="1:7" s="484" customFormat="1" ht="15" outlineLevel="1">
      <c r="A87" s="413"/>
      <c r="B87" s="414"/>
      <c r="C87" s="406" t="s">
        <v>323</v>
      </c>
      <c r="D87" s="406"/>
      <c r="E87" s="406"/>
      <c r="F87" s="415"/>
      <c r="G87" s="406" t="s">
        <v>250</v>
      </c>
    </row>
    <row r="88" spans="1:7" s="484" customFormat="1" ht="15" outlineLevel="1">
      <c r="A88" s="413"/>
      <c r="B88" s="414"/>
      <c r="C88" s="406" t="s">
        <v>354</v>
      </c>
      <c r="D88" s="406"/>
      <c r="E88" s="406"/>
      <c r="F88" s="415"/>
      <c r="G88" s="406" t="s">
        <v>355</v>
      </c>
    </row>
    <row r="89" spans="1:7" s="484" customFormat="1" ht="15" outlineLevel="1">
      <c r="A89" s="413"/>
      <c r="B89" s="414"/>
      <c r="C89" s="406"/>
      <c r="D89" s="406"/>
      <c r="E89" s="406"/>
      <c r="F89" s="415"/>
      <c r="G89" s="406"/>
    </row>
    <row r="90" spans="1:7" ht="15" outlineLevel="1">
      <c r="A90" s="413" t="s">
        <v>216</v>
      </c>
      <c r="B90" s="414"/>
      <c r="C90" s="406" t="s">
        <v>363</v>
      </c>
      <c r="D90" s="406"/>
      <c r="E90" s="406"/>
      <c r="F90" s="415"/>
      <c r="G90" s="406" t="s">
        <v>362</v>
      </c>
    </row>
    <row r="91" spans="1:7" s="484" customFormat="1" ht="15" outlineLevel="1">
      <c r="A91" s="413"/>
      <c r="B91" s="414"/>
      <c r="C91" s="406" t="s">
        <v>354</v>
      </c>
      <c r="D91" s="406"/>
      <c r="E91" s="406"/>
      <c r="F91" s="415"/>
      <c r="G91" s="406" t="s">
        <v>356</v>
      </c>
    </row>
    <row r="92" spans="1:7" ht="15" outlineLevel="1">
      <c r="A92" s="413"/>
      <c r="B92" s="414"/>
      <c r="C92" s="406"/>
      <c r="D92" s="406"/>
      <c r="E92" s="406"/>
      <c r="F92" s="415"/>
      <c r="G92" s="406"/>
    </row>
    <row r="93" spans="1:7" ht="15" outlineLevel="1">
      <c r="A93" s="413" t="s">
        <v>219</v>
      </c>
      <c r="B93" s="414"/>
      <c r="C93" s="406"/>
      <c r="D93" s="406"/>
      <c r="E93" s="406"/>
      <c r="F93" s="415"/>
      <c r="G93" s="406"/>
    </row>
    <row r="94" spans="1:7" ht="15" outlineLevel="1">
      <c r="A94" s="413"/>
      <c r="B94" s="414"/>
      <c r="C94" s="417"/>
      <c r="D94" s="406"/>
      <c r="E94" s="406"/>
      <c r="F94" s="415"/>
      <c r="G94" s="406"/>
    </row>
    <row r="95" spans="1:7" ht="15" outlineLevel="1">
      <c r="A95" s="413" t="s">
        <v>39</v>
      </c>
      <c r="B95" s="406"/>
      <c r="C95" s="471" t="s">
        <v>351</v>
      </c>
      <c r="D95" s="471"/>
      <c r="E95" s="471"/>
      <c r="F95" s="471"/>
      <c r="G95" s="471" t="s">
        <v>357</v>
      </c>
    </row>
    <row r="96" spans="1:7" ht="15.75" thickBot="1">
      <c r="A96" s="411"/>
      <c r="B96" s="410"/>
      <c r="C96" s="410"/>
      <c r="D96" s="410"/>
      <c r="E96" s="410"/>
      <c r="F96" s="410"/>
      <c r="G96" s="410"/>
    </row>
    <row r="97" spans="1:7" ht="15">
      <c r="A97" s="420"/>
      <c r="B97" s="406"/>
      <c r="C97" s="406"/>
      <c r="D97" s="406"/>
      <c r="E97" s="406"/>
      <c r="F97" s="406"/>
      <c r="G97" s="406"/>
    </row>
    <row r="98" spans="1:7" ht="15">
      <c r="A98" s="420"/>
      <c r="B98" s="406"/>
      <c r="C98" s="406"/>
      <c r="D98" s="406"/>
      <c r="E98" s="406"/>
      <c r="F98" s="406"/>
      <c r="G98" s="406"/>
    </row>
    <row r="99" spans="1:7" ht="15">
      <c r="A99" s="420"/>
      <c r="B99" s="406"/>
      <c r="C99" s="406"/>
      <c r="D99" s="406"/>
      <c r="E99" s="406"/>
      <c r="F99" s="406"/>
      <c r="G99" s="406"/>
    </row>
    <row r="100" spans="1:7" ht="15">
      <c r="A100" s="406" t="s">
        <v>225</v>
      </c>
      <c r="B100" s="406"/>
      <c r="C100" s="406"/>
      <c r="D100" s="406"/>
      <c r="E100" s="406"/>
      <c r="F100" s="406"/>
      <c r="G100" s="406"/>
    </row>
  </sheetData>
  <sheetProtection/>
  <hyperlinks>
    <hyperlink ref="A11" location="Deckblatt!E11" display="Deckblatt"/>
    <hyperlink ref="A15" location="Tarifkalkulationsmodell!A1" display="Tarifkalkulation"/>
    <hyperlink ref="A22" location="Beiblatt_Personal!A1" display="Beiblatt Personal"/>
    <hyperlink ref="A32" location="Personal_Gemein!A1" display="Personal Gemein"/>
    <hyperlink ref="A38" location="'Beiblatt Abschreibungen'!A1" display="Personal Gemein"/>
    <hyperlink ref="A40" location="'Beiblatt Gemeinkosten'!A1" display="Tarifkalkulation"/>
    <hyperlink ref="A63" location="Deckblatt!E11" display="Deckblatt"/>
    <hyperlink ref="A77" location="Tarifkalkulationsmodell!A1" display="Tarifkalkulation"/>
    <hyperlink ref="A84" location="Beiblatt_Personal!A1" display="Beiblatt Personal"/>
    <hyperlink ref="A90" location="Personal_Gemein!A1" display="Personal Gemein"/>
    <hyperlink ref="A93" location="'Beiblatt Abschreibungen'!A1" display="Personal Gemein"/>
    <hyperlink ref="A95" location="'Beiblatt Gemeinkosten'!A1" display="Tarifkalkulation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2" r:id="rId1"/>
  <headerFooter>
    <oddFooter>&amp;C&amp;P/&amp;N&amp;R&amp;D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Fittl</dc:creator>
  <cp:keywords/>
  <dc:description/>
  <cp:lastModifiedBy>ifswgos</cp:lastModifiedBy>
  <cp:lastPrinted>2017-07-11T13:17:41Z</cp:lastPrinted>
  <dcterms:created xsi:type="dcterms:W3CDTF">2008-01-24T10:32:10Z</dcterms:created>
  <dcterms:modified xsi:type="dcterms:W3CDTF">2017-07-12T09:09:00Z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88594271</vt:i4>
  </property>
  <property fmtid="{D5CDD505-2E9C-101B-9397-08002B2CF9AE}" pid="4" name="_EmailSubject">
    <vt:lpwstr>Veröffentlichung der Erg.spez. RL extramurale Pflege und Betreuung - Tarifkalkulationsmodell (TKM) </vt:lpwstr>
  </property>
  <property fmtid="{D5CDD505-2E9C-101B-9397-08002B2CF9AE}" pid="5" name="_AuthorEmail">
    <vt:lpwstr>recht@fsw.at</vt:lpwstr>
  </property>
  <property fmtid="{D5CDD505-2E9C-101B-9397-08002B2CF9AE}" pid="6" name="_AuthorEmailDisplayName">
    <vt:lpwstr>Fonds Soz. Wien Recht</vt:lpwstr>
  </property>
  <property fmtid="{D5CDD505-2E9C-101B-9397-08002B2CF9AE}" pid="7" name="_PreviousAdHocReviewCycleID">
    <vt:i4>-1812289708</vt:i4>
  </property>
</Properties>
</file>