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TKM_NEU 2022\"/>
    </mc:Choice>
  </mc:AlternateContent>
  <xr:revisionPtr revIDLastSave="0" documentId="13_ncr:1_{57177778-BD6B-4168-AE51-4D20590B0940}" xr6:coauthVersionLast="47" xr6:coauthVersionMax="47" xr10:uidLastSave="{00000000-0000-0000-0000-000000000000}"/>
  <workbookProtection workbookAlgorithmName="SHA-512" workbookHashValue="MsqkFjuYHC9KUhDj8sbWlXPlerNfP3I9s9bvFBAwx+ZhrFA4fIhpBr+4QonuPTk+YEppLhSzz7lHet5lqwQ9Wg==" workbookSaltValue="S7ZvfebsvgLjmWxLtc5MoA==" workbookSpinCount="100000" lockStructure="1"/>
  <bookViews>
    <workbookView xWindow="-110" yWindow="-110" windowWidth="19420" windowHeight="10420" tabRatio="861" xr2:uid="{00000000-000D-0000-FFFF-FFFF00000000}"/>
  </bookViews>
  <sheets>
    <sheet name="Deckblatt_Ex_BmF" sheetId="58" r:id="rId1"/>
    <sheet name="Kalkulation" sheetId="13" r:id="rId2"/>
    <sheet name="Beiblatt Personal" sheetId="5" r:id="rId3"/>
    <sheet name="Beiblatt Gemeinkosten" sheetId="36" r:id="rId4"/>
    <sheet name="Beiblatt Befoerderungskosten" sheetId="46" r:id="rId5"/>
    <sheet name="Controlling" sheetId="64" state="hidden" r:id="rId6"/>
    <sheet name="Traeger_Standort" sheetId="65" state="hidden" r:id="rId7"/>
    <sheet name="Leistungen" sheetId="66" state="hidden" r:id="rId8"/>
    <sheet name="Nebenrechnung" sheetId="68" r:id="rId9"/>
    <sheet name="Foerderart" sheetId="67" state="hidden" r:id="rId10"/>
  </sheets>
  <externalReferences>
    <externalReference r:id="rId11"/>
  </externalReferences>
  <definedNames>
    <definedName name="__neu1" localSheetId="5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4" hidden="1">'Beiblatt Befoerderungskosten'!$R$15:$S$96</definedName>
    <definedName name="_xlnm._FilterDatabase" localSheetId="2" hidden="1">'Beiblatt Personal'!$AG$19:$AX$136</definedName>
    <definedName name="_xlnm._FilterDatabase" localSheetId="5" hidden="1">Controlling!$B$1:$E$116</definedName>
    <definedName name="_xlnm._FilterDatabase" localSheetId="1" hidden="1">Kalkulation!$V$19:$AM$122</definedName>
    <definedName name="_xlnm._FilterDatabase" localSheetId="7" hidden="1">Leistungen!$B$1:$E$51</definedName>
    <definedName name="aaa" localSheetId="5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5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4">'Beiblatt Befoerderungskosten'!$A$1:$M$97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5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5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5">'[1]Deckblatt WWH'!$M$12:$M$13</definedName>
    <definedName name="Objektförderung_Projektförderung" localSheetId="9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>#REF!</definedName>
    <definedName name="organisiertes">#REF!</definedName>
    <definedName name="SAPFuncF4Help" localSheetId="5" hidden="1">Main.SAPF4Help()</definedName>
    <definedName name="SAPFuncF4Help" localSheetId="9" hidden="1">Main.SAPF4Help()</definedName>
    <definedName name="SAPFuncF4Help" localSheetId="7" hidden="1">Main.SAPF4Help()</definedName>
    <definedName name="SAPFuncF4Help" localSheetId="6" hidden="1">Main.SAPF4Help()</definedName>
    <definedName name="SAPFuncF4Help" hidden="1">Main.SAPF4Help()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5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5" hidden="1">{#N/A,#N/A,FALSE,"ERLBIL";#N/A,#N/A,FALSE,"ERLGUV"}</definedName>
    <definedName name="wrn.Erläuterungen." localSheetId="9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hidden="1">{#N/A,#N/A,FALSE,"ERLBIL";#N/A,#N/A,FALSE,"ERLGUV"}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5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5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58" l="1"/>
  <c r="D40" i="58"/>
  <c r="D39" i="58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D5" i="13" l="1"/>
  <c r="D4" i="13"/>
  <c r="D13" i="46" l="1"/>
  <c r="D12" i="46"/>
  <c r="D11" i="46"/>
  <c r="D10" i="46"/>
  <c r="D9" i="46"/>
  <c r="D8" i="46"/>
  <c r="D7" i="46"/>
  <c r="D6" i="46"/>
  <c r="D5" i="46"/>
  <c r="D4" i="46"/>
  <c r="N2" i="67" l="1"/>
  <c r="J2" i="67"/>
  <c r="X2" i="66"/>
  <c r="R2" i="66"/>
  <c r="L2" i="66"/>
  <c r="N2" i="65"/>
  <c r="J2" i="65"/>
  <c r="O2" i="65" s="1"/>
  <c r="D13" i="36"/>
  <c r="D12" i="36"/>
  <c r="D11" i="36"/>
  <c r="D10" i="36"/>
  <c r="D9" i="36"/>
  <c r="D8" i="36"/>
  <c r="D7" i="36"/>
  <c r="D6" i="36"/>
  <c r="D4" i="36"/>
  <c r="D5" i="36"/>
  <c r="S8" i="66" l="1"/>
  <c r="S16" i="66"/>
  <c r="S24" i="66"/>
  <c r="S32" i="66"/>
  <c r="S40" i="66"/>
  <c r="S48" i="66"/>
  <c r="S56" i="66"/>
  <c r="S64" i="66"/>
  <c r="S72" i="66"/>
  <c r="S80" i="66"/>
  <c r="S88" i="66"/>
  <c r="S96" i="66"/>
  <c r="S10" i="66"/>
  <c r="S26" i="66"/>
  <c r="S34" i="66"/>
  <c r="S50" i="66"/>
  <c r="S66" i="66"/>
  <c r="S82" i="66"/>
  <c r="S98" i="66"/>
  <c r="S84" i="66"/>
  <c r="S13" i="66"/>
  <c r="S37" i="66"/>
  <c r="S53" i="66"/>
  <c r="S77" i="66"/>
  <c r="S93" i="66"/>
  <c r="S6" i="66"/>
  <c r="S30" i="66"/>
  <c r="S54" i="66"/>
  <c r="S86" i="66"/>
  <c r="S15" i="66"/>
  <c r="S39" i="66"/>
  <c r="S55" i="66"/>
  <c r="S71" i="66"/>
  <c r="S95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42" i="66"/>
  <c r="S58" i="66"/>
  <c r="S74" i="66"/>
  <c r="S90" i="66"/>
  <c r="S92" i="66"/>
  <c r="S21" i="66"/>
  <c r="S61" i="66"/>
  <c r="S2" i="66"/>
  <c r="S22" i="66"/>
  <c r="S46" i="66"/>
  <c r="S70" i="66"/>
  <c r="S94" i="66"/>
  <c r="S23" i="66"/>
  <c r="S63" i="66"/>
  <c r="S87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100" i="66"/>
  <c r="S5" i="66"/>
  <c r="S29" i="66"/>
  <c r="S45" i="66"/>
  <c r="S69" i="66"/>
  <c r="S85" i="66"/>
  <c r="S14" i="66"/>
  <c r="S38" i="66"/>
  <c r="S62" i="66"/>
  <c r="S78" i="66"/>
  <c r="S7" i="66"/>
  <c r="S31" i="66"/>
  <c r="S47" i="66"/>
  <c r="S79" i="66"/>
  <c r="K3" i="67"/>
  <c r="K11" i="67"/>
  <c r="K19" i="67"/>
  <c r="K27" i="67"/>
  <c r="K35" i="67"/>
  <c r="K43" i="67"/>
  <c r="K2" i="67"/>
  <c r="K12" i="67"/>
  <c r="K20" i="67"/>
  <c r="K28" i="67"/>
  <c r="K36" i="67"/>
  <c r="K44" i="67"/>
  <c r="K4" i="67"/>
  <c r="K5" i="67"/>
  <c r="K13" i="67"/>
  <c r="K21" i="67"/>
  <c r="K29" i="67"/>
  <c r="K37" i="67"/>
  <c r="K45" i="67"/>
  <c r="K6" i="67"/>
  <c r="K14" i="67"/>
  <c r="K22" i="67"/>
  <c r="K30" i="67"/>
  <c r="K38" i="67"/>
  <c r="K46" i="67"/>
  <c r="K15" i="67"/>
  <c r="K23" i="67"/>
  <c r="K31" i="67"/>
  <c r="K39" i="67"/>
  <c r="K47" i="67"/>
  <c r="K7" i="67"/>
  <c r="K8" i="67"/>
  <c r="K10" i="67"/>
  <c r="K16" i="67"/>
  <c r="K34" i="67"/>
  <c r="K17" i="67"/>
  <c r="K40" i="67"/>
  <c r="K18" i="67"/>
  <c r="K41" i="67"/>
  <c r="K33" i="67"/>
  <c r="K24" i="67"/>
  <c r="K42" i="67"/>
  <c r="K25" i="67"/>
  <c r="K48" i="67"/>
  <c r="K26" i="67"/>
  <c r="K49" i="67"/>
  <c r="K9" i="67"/>
  <c r="K32" i="67"/>
  <c r="K50" i="67"/>
  <c r="N7" i="66"/>
  <c r="N15" i="66"/>
  <c r="N23" i="66"/>
  <c r="N31" i="66"/>
  <c r="N39" i="66"/>
  <c r="N47" i="66"/>
  <c r="N55" i="66"/>
  <c r="N63" i="66"/>
  <c r="N71" i="66"/>
  <c r="N79" i="66"/>
  <c r="N87" i="66"/>
  <c r="N95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11" i="66"/>
  <c r="N27" i="66"/>
  <c r="N43" i="66"/>
  <c r="N57" i="66"/>
  <c r="N69" i="66"/>
  <c r="N83" i="66"/>
  <c r="N94" i="66"/>
  <c r="N12" i="66"/>
  <c r="N28" i="66"/>
  <c r="N70" i="66"/>
  <c r="N13" i="66"/>
  <c r="N29" i="66"/>
  <c r="N45" i="66"/>
  <c r="N60" i="66"/>
  <c r="N73" i="66"/>
  <c r="N85" i="66"/>
  <c r="N99" i="66"/>
  <c r="N38" i="66"/>
  <c r="N84" i="66"/>
  <c r="N14" i="66"/>
  <c r="N30" i="66"/>
  <c r="N46" i="66"/>
  <c r="N61" i="66"/>
  <c r="N75" i="66"/>
  <c r="N86" i="66"/>
  <c r="N100" i="66"/>
  <c r="N22" i="66"/>
  <c r="N81" i="66"/>
  <c r="N59" i="66"/>
  <c r="N19" i="66"/>
  <c r="N35" i="66"/>
  <c r="N51" i="66"/>
  <c r="N62" i="66"/>
  <c r="N76" i="66"/>
  <c r="N89" i="66"/>
  <c r="N6" i="66"/>
  <c r="N97" i="66"/>
  <c r="N4" i="66"/>
  <c r="N20" i="66"/>
  <c r="N36" i="66"/>
  <c r="N52" i="66"/>
  <c r="N65" i="66"/>
  <c r="N77" i="66"/>
  <c r="N91" i="66"/>
  <c r="N68" i="66"/>
  <c r="N5" i="66"/>
  <c r="N21" i="66"/>
  <c r="N37" i="66"/>
  <c r="N53" i="66"/>
  <c r="N67" i="66"/>
  <c r="N78" i="66"/>
  <c r="N92" i="66"/>
  <c r="N54" i="66"/>
  <c r="N93" i="66"/>
  <c r="N44" i="66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22" i="65"/>
  <c r="K30" i="65"/>
  <c r="K38" i="65"/>
  <c r="K46" i="65"/>
  <c r="K54" i="65"/>
  <c r="K62" i="65"/>
  <c r="K70" i="65"/>
  <c r="K78" i="65"/>
  <c r="K86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10" i="65"/>
  <c r="K23" i="65"/>
  <c r="K35" i="65"/>
  <c r="K49" i="65"/>
  <c r="K60" i="65"/>
  <c r="K74" i="65"/>
  <c r="K87" i="65"/>
  <c r="K98" i="65"/>
  <c r="K25" i="65"/>
  <c r="K99" i="65"/>
  <c r="K12" i="65"/>
  <c r="K26" i="65"/>
  <c r="K39" i="65"/>
  <c r="K51" i="65"/>
  <c r="K65" i="65"/>
  <c r="K76" i="65"/>
  <c r="K90" i="65"/>
  <c r="K100" i="65"/>
  <c r="K27" i="65"/>
  <c r="K52" i="65"/>
  <c r="K66" i="65"/>
  <c r="K91" i="65"/>
  <c r="K20" i="65"/>
  <c r="K97" i="65"/>
  <c r="K75" i="65"/>
  <c r="K15" i="65"/>
  <c r="K41" i="65"/>
  <c r="K79" i="65"/>
  <c r="K34" i="65"/>
  <c r="K73" i="65"/>
  <c r="K89" i="65"/>
  <c r="K3" i="65"/>
  <c r="K17" i="65"/>
  <c r="K28" i="65"/>
  <c r="K42" i="65"/>
  <c r="K55" i="65"/>
  <c r="K67" i="65"/>
  <c r="K81" i="65"/>
  <c r="K92" i="65"/>
  <c r="K95" i="65"/>
  <c r="K9" i="65"/>
  <c r="K84" i="65"/>
  <c r="K36" i="65"/>
  <c r="K4" i="65"/>
  <c r="K18" i="65"/>
  <c r="K31" i="65"/>
  <c r="K43" i="65"/>
  <c r="K57" i="65"/>
  <c r="K68" i="65"/>
  <c r="K82" i="65"/>
  <c r="K94" i="65"/>
  <c r="K59" i="65"/>
  <c r="K11" i="65"/>
  <c r="K50" i="65"/>
  <c r="K7" i="65"/>
  <c r="K19" i="65"/>
  <c r="K33" i="65"/>
  <c r="K44" i="65"/>
  <c r="K58" i="65"/>
  <c r="K71" i="65"/>
  <c r="K83" i="65"/>
  <c r="K47" i="65"/>
  <c r="K63" i="65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O25" i="66" l="1"/>
  <c r="O26" i="66"/>
  <c r="O27" i="66"/>
  <c r="O28" i="66"/>
  <c r="F2" i="65"/>
  <c r="G3" i="65"/>
  <c r="G4" i="65"/>
  <c r="G5" i="65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L2" i="65" l="1"/>
  <c r="L17" i="65"/>
  <c r="L44" i="65"/>
  <c r="L99" i="65"/>
  <c r="L3" i="65"/>
  <c r="L74" i="65"/>
  <c r="L31" i="65"/>
  <c r="L67" i="65"/>
  <c r="L83" i="65"/>
  <c r="L65" i="65"/>
  <c r="L47" i="65"/>
  <c r="L29" i="65"/>
  <c r="L5" i="65"/>
  <c r="L86" i="65"/>
  <c r="L68" i="65"/>
  <c r="L56" i="65"/>
  <c r="L32" i="65"/>
  <c r="L97" i="65"/>
  <c r="L91" i="65"/>
  <c r="L85" i="65"/>
  <c r="L79" i="65"/>
  <c r="L73" i="65"/>
  <c r="L61" i="65"/>
  <c r="L55" i="65"/>
  <c r="L49" i="65"/>
  <c r="L43" i="65"/>
  <c r="L37" i="65"/>
  <c r="L25" i="65"/>
  <c r="L19" i="65"/>
  <c r="L13" i="65"/>
  <c r="L7" i="65"/>
  <c r="L96" i="65"/>
  <c r="L90" i="65"/>
  <c r="L84" i="65"/>
  <c r="L78" i="65"/>
  <c r="L72" i="65"/>
  <c r="L66" i="65"/>
  <c r="L60" i="65"/>
  <c r="L54" i="65"/>
  <c r="L48" i="65"/>
  <c r="L42" i="65"/>
  <c r="L36" i="65"/>
  <c r="L30" i="65"/>
  <c r="L24" i="65"/>
  <c r="L18" i="65"/>
  <c r="L12" i="65"/>
  <c r="L6" i="65"/>
  <c r="L89" i="65"/>
  <c r="L11" i="65"/>
  <c r="L100" i="65"/>
  <c r="L94" i="65"/>
  <c r="L88" i="65"/>
  <c r="L82" i="65"/>
  <c r="L76" i="65"/>
  <c r="L70" i="65"/>
  <c r="L64" i="65"/>
  <c r="L58" i="65"/>
  <c r="L52" i="65"/>
  <c r="L46" i="65"/>
  <c r="L40" i="65"/>
  <c r="L34" i="65"/>
  <c r="L28" i="65"/>
  <c r="L22" i="65"/>
  <c r="L16" i="65"/>
  <c r="L10" i="65"/>
  <c r="L4" i="65"/>
  <c r="L93" i="65"/>
  <c r="L87" i="65"/>
  <c r="L81" i="65"/>
  <c r="L75" i="65"/>
  <c r="L69" i="65"/>
  <c r="L63" i="65"/>
  <c r="L57" i="65"/>
  <c r="L51" i="65"/>
  <c r="L45" i="65"/>
  <c r="L39" i="65"/>
  <c r="L33" i="65"/>
  <c r="L27" i="65"/>
  <c r="L21" i="65"/>
  <c r="L15" i="65"/>
  <c r="L9" i="65"/>
  <c r="L77" i="65"/>
  <c r="L59" i="65"/>
  <c r="L41" i="65"/>
  <c r="L23" i="65"/>
  <c r="L98" i="65"/>
  <c r="L80" i="65"/>
  <c r="L62" i="65"/>
  <c r="L50" i="65"/>
  <c r="L38" i="65"/>
  <c r="L26" i="65"/>
  <c r="L20" i="65"/>
  <c r="L14" i="65"/>
  <c r="L8" i="65"/>
  <c r="L95" i="65"/>
  <c r="L71" i="65"/>
  <c r="L53" i="65"/>
  <c r="L35" i="65"/>
  <c r="L92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O2" i="67" l="1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G3" i="67" s="1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G2" i="65" s="1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  <c r="A8" i="65"/>
  <c r="A7" i="65"/>
  <c r="A6" i="65"/>
  <c r="A5" i="65"/>
  <c r="A4" i="65"/>
  <c r="A3" i="65"/>
  <c r="I2" i="66" l="1"/>
  <c r="J40" i="66" s="1"/>
  <c r="N2" i="66"/>
  <c r="O2" i="66" s="1"/>
  <c r="Z2" i="66"/>
  <c r="H11" i="65"/>
  <c r="H23" i="65"/>
  <c r="H47" i="65"/>
  <c r="H71" i="65"/>
  <c r="H95" i="65"/>
  <c r="H65" i="65"/>
  <c r="H59" i="65"/>
  <c r="H17" i="65"/>
  <c r="H5" i="65"/>
  <c r="H78" i="65"/>
  <c r="H54" i="65"/>
  <c r="H30" i="65"/>
  <c r="H6" i="65"/>
  <c r="H82" i="65"/>
  <c r="H58" i="65"/>
  <c r="H34" i="65"/>
  <c r="H10" i="65"/>
  <c r="H87" i="65"/>
  <c r="H63" i="65"/>
  <c r="H39" i="65"/>
  <c r="H15" i="65"/>
  <c r="H92" i="65"/>
  <c r="H68" i="65"/>
  <c r="H44" i="65"/>
  <c r="H20" i="65"/>
  <c r="H91" i="65"/>
  <c r="H67" i="65"/>
  <c r="H43" i="65"/>
  <c r="I44" i="65" s="1"/>
  <c r="H19" i="65"/>
  <c r="H29" i="65"/>
  <c r="H64" i="65"/>
  <c r="I64" i="65" s="1"/>
  <c r="H93" i="65"/>
  <c r="H21" i="65"/>
  <c r="H50" i="65"/>
  <c r="H97" i="65"/>
  <c r="H25" i="65"/>
  <c r="H41" i="65"/>
  <c r="H35" i="65"/>
  <c r="H77" i="65"/>
  <c r="H96" i="65"/>
  <c r="H72" i="65"/>
  <c r="H48" i="65"/>
  <c r="H24" i="65"/>
  <c r="H100" i="65"/>
  <c r="I100" i="65" s="1"/>
  <c r="H76" i="65"/>
  <c r="H52" i="65"/>
  <c r="H28" i="65"/>
  <c r="H4" i="65"/>
  <c r="H81" i="65"/>
  <c r="H57" i="65"/>
  <c r="H33" i="65"/>
  <c r="H9" i="65"/>
  <c r="H86" i="65"/>
  <c r="I87" i="65" s="1"/>
  <c r="H62" i="65"/>
  <c r="H38" i="65"/>
  <c r="H14" i="65"/>
  <c r="H85" i="65"/>
  <c r="H61" i="65"/>
  <c r="H37" i="65"/>
  <c r="H13" i="65"/>
  <c r="H83" i="65"/>
  <c r="H36" i="65"/>
  <c r="H88" i="65"/>
  <c r="H16" i="65"/>
  <c r="I17" i="65" s="1"/>
  <c r="H45" i="65"/>
  <c r="H98" i="65"/>
  <c r="H26" i="65"/>
  <c r="H49" i="65"/>
  <c r="I49" i="65" s="1"/>
  <c r="H7" i="65"/>
  <c r="H2" i="65"/>
  <c r="H53" i="65"/>
  <c r="H90" i="65"/>
  <c r="H66" i="65"/>
  <c r="H42" i="65"/>
  <c r="I42" i="65" s="1"/>
  <c r="H18" i="65"/>
  <c r="H94" i="65"/>
  <c r="I94" i="65" s="1"/>
  <c r="H70" i="65"/>
  <c r="H46" i="65"/>
  <c r="H22" i="65"/>
  <c r="I22" i="65" s="1"/>
  <c r="H99" i="65"/>
  <c r="H75" i="65"/>
  <c r="H51" i="65"/>
  <c r="I51" i="65" s="1"/>
  <c r="H27" i="65"/>
  <c r="I27" i="65" s="1"/>
  <c r="H3" i="65"/>
  <c r="I4" i="65" s="1"/>
  <c r="H80" i="65"/>
  <c r="H56" i="65"/>
  <c r="H32" i="65"/>
  <c r="H8" i="65"/>
  <c r="H79" i="65"/>
  <c r="H55" i="65"/>
  <c r="H31" i="65"/>
  <c r="H89" i="65"/>
  <c r="H84" i="65"/>
  <c r="I84" i="65" s="1"/>
  <c r="H60" i="65"/>
  <c r="H12" i="65"/>
  <c r="I12" i="65" s="1"/>
  <c r="H40" i="65"/>
  <c r="H69" i="65"/>
  <c r="H74" i="65"/>
  <c r="I75" i="65" s="1"/>
  <c r="H73" i="65"/>
  <c r="I10" i="65"/>
  <c r="I6" i="65"/>
  <c r="M2" i="65"/>
  <c r="I21" i="65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H2" i="67"/>
  <c r="I2" i="67" s="1"/>
  <c r="L15" i="67"/>
  <c r="M15" i="67" s="1"/>
  <c r="H5" i="67"/>
  <c r="I5" i="67" s="1"/>
  <c r="H4" i="67"/>
  <c r="I4" i="67" s="1"/>
  <c r="H47" i="67"/>
  <c r="I47" i="67" s="1"/>
  <c r="H43" i="67"/>
  <c r="I43" i="67" s="1"/>
  <c r="H39" i="67"/>
  <c r="I39" i="67" s="1"/>
  <c r="H35" i="67"/>
  <c r="I35" i="67" s="1"/>
  <c r="H31" i="67"/>
  <c r="I31" i="67" s="1"/>
  <c r="H27" i="67"/>
  <c r="I27" i="67" s="1"/>
  <c r="H23" i="67"/>
  <c r="I23" i="67" s="1"/>
  <c r="H19" i="67"/>
  <c r="I19" i="67" s="1"/>
  <c r="H15" i="67"/>
  <c r="I15" i="67" s="1"/>
  <c r="H11" i="67"/>
  <c r="I11" i="67" s="1"/>
  <c r="H7" i="67"/>
  <c r="I7" i="67" s="1"/>
  <c r="H3" i="67"/>
  <c r="I3" i="67" s="1"/>
  <c r="H50" i="67"/>
  <c r="I50" i="67" s="1"/>
  <c r="H46" i="67"/>
  <c r="I46" i="67" s="1"/>
  <c r="H42" i="67"/>
  <c r="I42" i="67" s="1"/>
  <c r="H38" i="67"/>
  <c r="I38" i="67" s="1"/>
  <c r="H34" i="67"/>
  <c r="I34" i="67" s="1"/>
  <c r="H30" i="67"/>
  <c r="I30" i="67" s="1"/>
  <c r="H26" i="67"/>
  <c r="I26" i="67" s="1"/>
  <c r="H22" i="67"/>
  <c r="I22" i="67" s="1"/>
  <c r="H18" i="67"/>
  <c r="I18" i="67" s="1"/>
  <c r="H14" i="67"/>
  <c r="I14" i="67" s="1"/>
  <c r="H10" i="67"/>
  <c r="I10" i="67" s="1"/>
  <c r="H6" i="67"/>
  <c r="I6" i="67" s="1"/>
  <c r="H49" i="67"/>
  <c r="I49" i="67" s="1"/>
  <c r="H45" i="67"/>
  <c r="I45" i="67" s="1"/>
  <c r="H41" i="67"/>
  <c r="I41" i="67" s="1"/>
  <c r="H37" i="67"/>
  <c r="I37" i="67" s="1"/>
  <c r="H33" i="67"/>
  <c r="I33" i="67" s="1"/>
  <c r="H29" i="67"/>
  <c r="I29" i="67" s="1"/>
  <c r="H25" i="67"/>
  <c r="I25" i="67" s="1"/>
  <c r="H21" i="67"/>
  <c r="I21" i="67" s="1"/>
  <c r="H17" i="67"/>
  <c r="I17" i="67" s="1"/>
  <c r="H13" i="67"/>
  <c r="I13" i="67" s="1"/>
  <c r="H9" i="67"/>
  <c r="I9" i="67" s="1"/>
  <c r="H48" i="67"/>
  <c r="I48" i="67" s="1"/>
  <c r="H44" i="67"/>
  <c r="I44" i="67" s="1"/>
  <c r="H40" i="67"/>
  <c r="I40" i="67" s="1"/>
  <c r="H36" i="67"/>
  <c r="I36" i="67" s="1"/>
  <c r="H32" i="67"/>
  <c r="I32" i="67" s="1"/>
  <c r="H28" i="67"/>
  <c r="I28" i="67" s="1"/>
  <c r="H24" i="67"/>
  <c r="I24" i="67" s="1"/>
  <c r="H20" i="67"/>
  <c r="I20" i="67" s="1"/>
  <c r="H16" i="67"/>
  <c r="I16" i="67" s="1"/>
  <c r="H12" i="67"/>
  <c r="I12" i="67" s="1"/>
  <c r="H8" i="67"/>
  <c r="I8" i="67" s="1"/>
  <c r="J44" i="66"/>
  <c r="J96" i="66"/>
  <c r="J67" i="66"/>
  <c r="J65" i="66"/>
  <c r="J10" i="66"/>
  <c r="O18" i="66"/>
  <c r="O23" i="66"/>
  <c r="J54" i="66"/>
  <c r="O19" i="66"/>
  <c r="J21" i="66"/>
  <c r="O24" i="66"/>
  <c r="J58" i="66"/>
  <c r="J76" i="66"/>
  <c r="O16" i="66"/>
  <c r="O17" i="66"/>
  <c r="O21" i="66"/>
  <c r="O22" i="66"/>
  <c r="J74" i="66"/>
  <c r="J30" i="66" l="1"/>
  <c r="J27" i="66"/>
  <c r="J14" i="66"/>
  <c r="J83" i="66"/>
  <c r="J33" i="66"/>
  <c r="J98" i="66"/>
  <c r="J6" i="66"/>
  <c r="J81" i="66"/>
  <c r="J2" i="66"/>
  <c r="K2" i="66" s="1"/>
  <c r="J49" i="66"/>
  <c r="J35" i="66"/>
  <c r="J66" i="66"/>
  <c r="J51" i="66"/>
  <c r="I24" i="65"/>
  <c r="I79" i="65"/>
  <c r="I99" i="65"/>
  <c r="I96" i="65"/>
  <c r="I40" i="65"/>
  <c r="I61" i="65"/>
  <c r="I20" i="65"/>
  <c r="I71" i="65"/>
  <c r="I66" i="65"/>
  <c r="I74" i="65"/>
  <c r="I90" i="65"/>
  <c r="I14" i="65"/>
  <c r="I43" i="65"/>
  <c r="J86" i="66"/>
  <c r="J38" i="66"/>
  <c r="J28" i="66"/>
  <c r="K28" i="66" s="1"/>
  <c r="J99" i="66"/>
  <c r="J72" i="66"/>
  <c r="J64" i="66"/>
  <c r="K65" i="66" s="1"/>
  <c r="J56" i="66"/>
  <c r="J25" i="66"/>
  <c r="J97" i="66"/>
  <c r="K97" i="66" s="1"/>
  <c r="J50" i="66"/>
  <c r="K51" i="66" s="1"/>
  <c r="J20" i="66"/>
  <c r="J13" i="66"/>
  <c r="J9" i="66"/>
  <c r="K10" i="66" s="1"/>
  <c r="J5" i="66"/>
  <c r="J37" i="66"/>
  <c r="J53" i="66"/>
  <c r="K54" i="66" s="1"/>
  <c r="J69" i="66"/>
  <c r="J55" i="66"/>
  <c r="K55" i="66" s="1"/>
  <c r="J71" i="66"/>
  <c r="J87" i="66"/>
  <c r="J100" i="66"/>
  <c r="K100" i="66" s="1"/>
  <c r="J85" i="66"/>
  <c r="J23" i="66"/>
  <c r="J36" i="66"/>
  <c r="J91" i="66"/>
  <c r="J18" i="66"/>
  <c r="J82" i="66"/>
  <c r="K82" i="66" s="1"/>
  <c r="J34" i="66"/>
  <c r="J26" i="66"/>
  <c r="K27" i="66" s="1"/>
  <c r="J19" i="66"/>
  <c r="K19" i="66" s="1"/>
  <c r="J84" i="66"/>
  <c r="K84" i="66" s="1"/>
  <c r="J70" i="66"/>
  <c r="J62" i="66"/>
  <c r="J31" i="66"/>
  <c r="J17" i="66"/>
  <c r="J93" i="66"/>
  <c r="J46" i="66"/>
  <c r="J12" i="66"/>
  <c r="J8" i="66"/>
  <c r="J4" i="66"/>
  <c r="J41" i="66"/>
  <c r="K41" i="66" s="1"/>
  <c r="J57" i="66"/>
  <c r="K58" i="66" s="1"/>
  <c r="J43" i="66"/>
  <c r="J59" i="66"/>
  <c r="J75" i="66"/>
  <c r="K76" i="66" s="1"/>
  <c r="J88" i="66"/>
  <c r="K88" i="66" s="1"/>
  <c r="J73" i="66"/>
  <c r="K74" i="66" s="1"/>
  <c r="J90" i="66"/>
  <c r="J48" i="66"/>
  <c r="K49" i="66" s="1"/>
  <c r="J39" i="66"/>
  <c r="K39" i="66" s="1"/>
  <c r="J95" i="66"/>
  <c r="K96" i="66" s="1"/>
  <c r="J78" i="66"/>
  <c r="J32" i="66"/>
  <c r="K33" i="66" s="1"/>
  <c r="J24" i="66"/>
  <c r="J80" i="66"/>
  <c r="J68" i="66"/>
  <c r="K68" i="66" s="1"/>
  <c r="J60" i="66"/>
  <c r="K60" i="66" s="1"/>
  <c r="J29" i="66"/>
  <c r="J22" i="66"/>
  <c r="K22" i="66" s="1"/>
  <c r="J16" i="66"/>
  <c r="J89" i="66"/>
  <c r="J42" i="66"/>
  <c r="J15" i="66"/>
  <c r="K15" i="66" s="1"/>
  <c r="J11" i="66"/>
  <c r="K11" i="66" s="1"/>
  <c r="J7" i="66"/>
  <c r="J3" i="66"/>
  <c r="J45" i="66"/>
  <c r="K45" i="66" s="1"/>
  <c r="J61" i="66"/>
  <c r="J47" i="66"/>
  <c r="J63" i="66"/>
  <c r="J79" i="66"/>
  <c r="K79" i="66" s="1"/>
  <c r="J92" i="66"/>
  <c r="J77" i="66"/>
  <c r="K78" i="66" s="1"/>
  <c r="J94" i="66"/>
  <c r="J52" i="66"/>
  <c r="I31" i="65"/>
  <c r="I26" i="65"/>
  <c r="I91" i="65"/>
  <c r="I3" i="65"/>
  <c r="I50" i="65"/>
  <c r="I30" i="65"/>
  <c r="I9" i="65"/>
  <c r="I41" i="65"/>
  <c r="I18" i="65"/>
  <c r="I89" i="65"/>
  <c r="I15" i="65"/>
  <c r="I70" i="65"/>
  <c r="I45" i="65"/>
  <c r="I72" i="65"/>
  <c r="I5" i="65"/>
  <c r="I95" i="65"/>
  <c r="I8" i="65"/>
  <c r="I85" i="65"/>
  <c r="I76" i="65"/>
  <c r="I77" i="65"/>
  <c r="I16" i="65"/>
  <c r="I86" i="65"/>
  <c r="I35" i="65"/>
  <c r="I80" i="65"/>
  <c r="I81" i="65"/>
  <c r="I11" i="65"/>
  <c r="I54" i="65"/>
  <c r="I7" i="65"/>
  <c r="I23" i="65"/>
  <c r="I56" i="65"/>
  <c r="I47" i="65"/>
  <c r="I37" i="65"/>
  <c r="I62" i="65"/>
  <c r="I52" i="65"/>
  <c r="I93" i="65"/>
  <c r="I83" i="65"/>
  <c r="I13" i="65"/>
  <c r="I46" i="65"/>
  <c r="I57" i="65"/>
  <c r="I2" i="65"/>
  <c r="I92" i="65"/>
  <c r="I32" i="65"/>
  <c r="I53" i="65"/>
  <c r="I38" i="65"/>
  <c r="I28" i="65"/>
  <c r="I65" i="65"/>
  <c r="I69" i="65"/>
  <c r="I58" i="65"/>
  <c r="I60" i="65"/>
  <c r="I36" i="65"/>
  <c r="I82" i="65"/>
  <c r="I33" i="65"/>
  <c r="I98" i="65"/>
  <c r="I67" i="65"/>
  <c r="I63" i="65"/>
  <c r="I55" i="65"/>
  <c r="I48" i="65"/>
  <c r="K6" i="66"/>
  <c r="I19" i="65"/>
  <c r="I68" i="65"/>
  <c r="I25" i="65"/>
  <c r="I78" i="65"/>
  <c r="I88" i="65"/>
  <c r="I73" i="65"/>
  <c r="I97" i="65"/>
  <c r="I39" i="65"/>
  <c r="I34" i="65"/>
  <c r="I29" i="65"/>
  <c r="I59" i="65"/>
  <c r="K66" i="66"/>
  <c r="K14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3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67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87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59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44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61" i="66"/>
  <c r="K47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36" i="66"/>
  <c r="K91" i="66"/>
  <c r="M60" i="65"/>
  <c r="M93" i="65"/>
  <c r="M69" i="65"/>
  <c r="M33" i="65"/>
  <c r="M29" i="65"/>
  <c r="M25" i="65"/>
  <c r="M21" i="65"/>
  <c r="M17" i="65"/>
  <c r="M13" i="65"/>
  <c r="M9" i="65"/>
  <c r="M5" i="65"/>
  <c r="M73" i="65"/>
  <c r="M43" i="65"/>
  <c r="M34" i="65"/>
  <c r="M10" i="65"/>
  <c r="M14" i="65"/>
  <c r="M45" i="65"/>
  <c r="M3" i="65"/>
  <c r="K24" i="66" l="1"/>
  <c r="K75" i="66"/>
  <c r="K17" i="66"/>
  <c r="K3" i="66"/>
  <c r="K30" i="66"/>
  <c r="K31" i="66"/>
  <c r="K7" i="66"/>
  <c r="Q73" i="66"/>
  <c r="K92" i="66"/>
  <c r="K90" i="66"/>
  <c r="K25" i="66"/>
  <c r="K62" i="66"/>
  <c r="K70" i="66"/>
  <c r="Q40" i="66"/>
  <c r="K93" i="66"/>
  <c r="K37" i="66"/>
  <c r="K26" i="66"/>
  <c r="K12" i="66"/>
  <c r="K5" i="66"/>
  <c r="K89" i="66"/>
  <c r="K53" i="66"/>
  <c r="K71" i="66"/>
  <c r="K69" i="66"/>
  <c r="K8" i="66"/>
  <c r="K56" i="66"/>
  <c r="K48" i="66"/>
  <c r="K63" i="66"/>
  <c r="K42" i="66"/>
  <c r="K43" i="66"/>
  <c r="K20" i="66"/>
  <c r="Q85" i="66"/>
  <c r="Q82" i="66"/>
  <c r="K18" i="66"/>
  <c r="K21" i="66"/>
  <c r="K64" i="66"/>
  <c r="K80" i="66"/>
  <c r="K23" i="66"/>
  <c r="K83" i="66"/>
  <c r="K85" i="66"/>
  <c r="K95" i="66"/>
  <c r="K46" i="66"/>
  <c r="K73" i="66"/>
  <c r="K72" i="66"/>
  <c r="K4" i="66"/>
  <c r="K32" i="66"/>
  <c r="K57" i="66"/>
  <c r="K38" i="66"/>
  <c r="K9" i="66"/>
  <c r="K40" i="66"/>
  <c r="K50" i="66"/>
  <c r="K81" i="66"/>
  <c r="K16" i="66"/>
  <c r="Q99" i="66"/>
  <c r="Q95" i="66"/>
  <c r="Q50" i="66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G26" i="46" l="1"/>
  <c r="F26" i="46"/>
  <c r="D27" i="46" l="1"/>
  <c r="D44" i="46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C22" i="58"/>
  <c r="C34" i="58" s="1"/>
  <c r="D44" i="58" l="1"/>
  <c r="D75" i="5"/>
  <c r="W75" i="5" s="1"/>
  <c r="G96" i="46" l="1"/>
  <c r="G95" i="46"/>
  <c r="D94" i="46"/>
  <c r="G91" i="46"/>
  <c r="G90" i="46"/>
  <c r="D89" i="46"/>
  <c r="G86" i="46"/>
  <c r="G85" i="46"/>
  <c r="D84" i="46"/>
  <c r="D81" i="46"/>
  <c r="D80" i="46"/>
  <c r="D79" i="46"/>
  <c r="D78" i="46"/>
  <c r="D77" i="46"/>
  <c r="D76" i="46"/>
  <c r="D75" i="46"/>
  <c r="D74" i="46"/>
  <c r="D70" i="46"/>
  <c r="D69" i="46"/>
  <c r="D68" i="46"/>
  <c r="D66" i="46"/>
  <c r="D65" i="46"/>
  <c r="D64" i="46"/>
  <c r="D59" i="46"/>
  <c r="D58" i="46"/>
  <c r="D57" i="46"/>
  <c r="D55" i="46"/>
  <c r="D54" i="46"/>
  <c r="D53" i="46"/>
  <c r="D48" i="46"/>
  <c r="D47" i="46"/>
  <c r="D46" i="46"/>
  <c r="D43" i="46"/>
  <c r="D42" i="46"/>
  <c r="D37" i="46"/>
  <c r="D36" i="46"/>
  <c r="D35" i="46"/>
  <c r="D34" i="46"/>
  <c r="D33" i="46"/>
  <c r="D32" i="46"/>
  <c r="D31" i="46"/>
  <c r="D30" i="46"/>
  <c r="D29" i="46"/>
  <c r="D28" i="46"/>
  <c r="D23" i="46"/>
  <c r="D17" i="46"/>
  <c r="D26" i="46" l="1"/>
  <c r="C27" i="58" s="1"/>
  <c r="D41" i="46"/>
  <c r="D56" i="46"/>
  <c r="D67" i="46"/>
  <c r="D52" i="46"/>
  <c r="D63" i="46"/>
  <c r="D73" i="46"/>
  <c r="D45" i="46"/>
  <c r="D51" i="46" l="1"/>
  <c r="D62" i="46"/>
  <c r="D40" i="46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58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C43" i="58" s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C41" i="58" s="1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0" i="58" l="1"/>
  <c r="C42" i="58"/>
  <c r="C39" i="58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4" i="58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6" i="58" l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8" i="58" l="1"/>
  <c r="C31" i="58" s="1"/>
  <c r="C35" i="58" s="1"/>
  <c r="C36" i="58" s="1"/>
  <c r="S55" i="13"/>
</calcChain>
</file>

<file path=xl/sharedStrings.xml><?xml version="1.0" encoding="utf-8"?>
<sst xmlns="http://schemas.openxmlformats.org/spreadsheetml/2006/main" count="4790" uniqueCount="334">
  <si>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</si>
  <si>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</si>
  <si>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</si>
  <si>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</si>
  <si>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</si>
  <si>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</si>
  <si>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</si>
  <si>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</si>
  <si>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</si>
  <si>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</si>
  <si>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</si>
  <si>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</si>
  <si>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</si>
  <si>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</si>
  <si>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</si>
  <si>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</si>
  <si>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</si>
  <si>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</si>
  <si>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</si>
  <si>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</si>
  <si>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</si>
  <si>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</si>
  <si>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</si>
  <si>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</si>
  <si>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</si>
  <si>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</si>
  <si>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</si>
  <si>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</si>
  <si>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</si>
  <si>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</si>
  <si>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</si>
  <si>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</si>
  <si>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</si>
  <si>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</si>
  <si>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</si>
  <si>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</si>
  <si>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</si>
  <si>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</si>
  <si>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</si>
  <si>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</si>
  <si>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</si>
  <si>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</si>
  <si>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</si>
  <si>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</si>
  <si>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</si>
  <si>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</si>
  <si>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</si>
  <si>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</si>
  <si>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</si>
  <si>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</si>
  <si>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</si>
  <si>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</si>
  <si>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</si>
  <si>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</si>
  <si>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</si>
  <si>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</si>
  <si>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</si>
  <si>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</si>
  <si>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</si>
  <si>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</si>
  <si>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</si>
  <si>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</si>
  <si>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</si>
  <si>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</si>
  <si>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</si>
  <si>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</si>
  <si>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</si>
  <si>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</si>
  <si>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</si>
  <si>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</si>
  <si>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</si>
  <si>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</si>
  <si>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</si>
  <si>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</si>
  <si>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</si>
  <si>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</si>
  <si>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</si>
  <si>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</si>
  <si>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</si>
  <si>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</si>
  <si>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</si>
  <si>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</si>
  <si>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</si>
  <si>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</si>
  <si>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</si>
  <si>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</si>
  <si>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</si>
  <si>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</si>
  <si>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</si>
  <si>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</si>
  <si>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</si>
  <si>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</si>
  <si>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</si>
  <si>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</si>
  <si>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</si>
  <si>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</si>
  <si>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</si>
  <si>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</si>
  <si>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</si>
  <si>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</si>
  <si>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</si>
  <si>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</si>
  <si>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</si>
  <si>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</si>
  <si>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</si>
  <si>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</si>
  <si>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</si>
  <si>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</si>
  <si>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</si>
  <si>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</si>
  <si>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</si>
  <si>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</si>
  <si>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</si>
  <si>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</si>
  <si>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</si>
  <si>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</si>
  <si>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</si>
  <si>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</si>
  <si>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</si>
  <si>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</si>
  <si>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</si>
  <si>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</si>
  <si>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</si>
  <si>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</si>
  <si>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</si>
  <si>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</si>
  <si>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</si>
  <si>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</si>
  <si>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</si>
  <si>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</si>
  <si>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</si>
  <si>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</si>
  <si>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</si>
  <si>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</si>
  <si>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</si>
  <si>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</si>
  <si>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</si>
  <si>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</si>
  <si>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</si>
  <si>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</si>
  <si>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</si>
  <si>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</si>
  <si>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</si>
  <si>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</si>
  <si>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</si>
  <si>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</si>
  <si>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</si>
  <si>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</si>
  <si>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</si>
  <si>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</si>
  <si>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</si>
  <si>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</si>
  <si>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</si>
  <si>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</si>
  <si>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</si>
  <si>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</si>
  <si>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</si>
  <si>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</si>
  <si>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</si>
  <si>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</si>
  <si>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</si>
  <si>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</si>
  <si>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</si>
  <si>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</si>
  <si>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</si>
  <si>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</si>
  <si>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</si>
  <si>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</si>
  <si>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Beiblatt - Beförderungskosten für KundInnen</t>
  </si>
  <si>
    <t>Informationen zum Fahrzeugaufwand</t>
  </si>
  <si>
    <t>gesamte zu fahrende/gefahrene km pro Jahr</t>
  </si>
  <si>
    <t>Anzahl Fahrzeuge (ständig im Einsatz)</t>
  </si>
  <si>
    <t>Anzahl Reserve-Fahrzeuge</t>
  </si>
  <si>
    <t>Betriebstage</t>
  </si>
  <si>
    <t>Anzahl Touren pro Tag und pro Kfz</t>
  </si>
  <si>
    <t>Fahrzeuge (ständig im Einsatz)</t>
  </si>
  <si>
    <t>Reserve-Fahrzeuge</t>
  </si>
  <si>
    <t xml:space="preserve">tats. Kosten - nur bei Nachkalkulation </t>
  </si>
  <si>
    <t>Treibstoffkosten</t>
  </si>
  <si>
    <t>Bereifung</t>
  </si>
  <si>
    <t>Reparatur- und Wartung</t>
  </si>
  <si>
    <t>Reinigung der Fahrzeuge</t>
  </si>
  <si>
    <t xml:space="preserve">Steuern, (Park-)Gebühren </t>
  </si>
  <si>
    <t>Abschreibungen Fahrzeuge</t>
  </si>
  <si>
    <t>Finanzierungskosten</t>
  </si>
  <si>
    <t>Arbeitskleidung inkl. Reinigung</t>
  </si>
  <si>
    <t>externer Fahrtendienst - Monatspauschalen</t>
  </si>
  <si>
    <t>Monatspauschale netto</t>
  </si>
  <si>
    <t>Monate</t>
  </si>
  <si>
    <t xml:space="preserve">externer Fahrtendienst I </t>
  </si>
  <si>
    <t>externer Fahrtendienst II</t>
  </si>
  <si>
    <t>externer Fahrtendienst - Halbmonatspauschalen</t>
  </si>
  <si>
    <t>Halbmonats-pauschale netto</t>
  </si>
  <si>
    <t>Anzahl an Halbmonaten</t>
  </si>
  <si>
    <t>externer Fahrtendienst - Einzelfahrten</t>
  </si>
  <si>
    <t>Preis Einzelfahrt netto</t>
  </si>
  <si>
    <t>Fahrten</t>
  </si>
  <si>
    <t>Kosten Beförderung öffentlicher Verkehr</t>
  </si>
  <si>
    <t>Fahrscheinpreis netto</t>
  </si>
  <si>
    <t>Anzahl (Fahrscheine/ Monate /Jahr)</t>
  </si>
  <si>
    <t>Einzelfahrschein</t>
  </si>
  <si>
    <t>Monatskarte - regulär</t>
  </si>
  <si>
    <t>Monatskarte - ermäßigt</t>
  </si>
  <si>
    <t>Jahreskarte - Einmalzahlung</t>
  </si>
  <si>
    <t>Jahreskarte - Teilzahlung</t>
  </si>
  <si>
    <t>Sonderfall I (bitte detailliert erläutern)</t>
  </si>
  <si>
    <t>Sonderfall II (bitte detailliert erläutern)</t>
  </si>
  <si>
    <t>Sonderfall III (bitte detailliert erläutern)</t>
  </si>
  <si>
    <t>Kosten Begleitung öffentlicher Verkehr - internes Personal im Personalblatt erfassen</t>
  </si>
  <si>
    <t>kaufmännische Herleitung verpflichtend wenn Kosten (in Spalte D) eingetragen wurden</t>
  </si>
  <si>
    <t>Kosten für Begleitung</t>
  </si>
  <si>
    <t>Fahrtkosten für Begleitung (Fahrscheine)</t>
  </si>
  <si>
    <t>Kosten Beförderung Privat-PKW/Taxi</t>
  </si>
  <si>
    <t>Kosten für Beförderung mit Privat-PKW</t>
  </si>
  <si>
    <t>Kosten für Beförderung mit Taxi</t>
  </si>
  <si>
    <t>Kosten Fahrtentraining -
internes Personal im Personalblatt erfassen</t>
  </si>
  <si>
    <t>Betriebstage pro Jahr</t>
  </si>
  <si>
    <t>Übersicht Personalkapazität in VZÄ</t>
  </si>
  <si>
    <t>GK</t>
  </si>
  <si>
    <t>Fahrten pro Tag</t>
  </si>
  <si>
    <t>Fahrten jährlich gesamt</t>
  </si>
  <si>
    <t>Tarif pro Fahrt BF-TZ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</si>
  <si>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</si>
  <si>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</si>
  <si>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</si>
  <si>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</si>
  <si>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</si>
  <si>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</si>
  <si>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</si>
  <si>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</si>
  <si>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</si>
  <si>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</si>
  <si>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kalkulatorische Reparaturen</t>
  </si>
  <si>
    <t>Anzahl</t>
  </si>
  <si>
    <t>interner Fahrtendienst - Kosten zum Fahrzeugaufwand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</si>
  <si>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</si>
  <si>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</si>
  <si>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</si>
  <si>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</si>
  <si>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</si>
  <si>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</si>
  <si>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</si>
  <si>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</si>
  <si>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</si>
  <si>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</si>
  <si>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</si>
  <si>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</si>
  <si>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</si>
  <si>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</si>
  <si>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</si>
  <si>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</si>
  <si>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</si>
  <si>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</si>
  <si>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</si>
  <si>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</si>
  <si>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</si>
  <si>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</si>
  <si>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</si>
  <si>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</si>
  <si>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</si>
  <si>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</si>
  <si>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</si>
  <si>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</si>
  <si>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</si>
  <si>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</si>
  <si>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</si>
  <si>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</si>
  <si>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</si>
  <si>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</si>
  <si>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</si>
  <si>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</si>
  <si>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Samariterbund Wien Rettung und Soziale Dienste gemeinnützige GmbH</t>
  </si>
  <si>
    <t>Betreuung mit Fahrt-Tageszentrum</t>
  </si>
  <si>
    <t>Fahrzeugaufwand</t>
  </si>
  <si>
    <t>Begleitung I</t>
  </si>
  <si>
    <t>Begleitung II</t>
  </si>
  <si>
    <t>Gesamtwochen-
stunden</t>
  </si>
  <si>
    <t>Anzahl Ø gefahrene km pro Tour und pro Kfz</t>
  </si>
  <si>
    <t>zu fahrenden/gefahrenen km pro Jahr und Kfz</t>
  </si>
  <si>
    <t>Einzelfahrt</t>
  </si>
  <si>
    <t>Sammelfahrt</t>
  </si>
  <si>
    <t>Anzahl Kund:innen - Fahrt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</si>
  <si>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</si>
  <si>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</si>
  <si>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</si>
  <si>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</si>
  <si>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</si>
  <si>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</si>
  <si>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</si>
  <si>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</si>
  <si>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</si>
  <si>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</si>
  <si>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</si>
  <si>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</si>
  <si>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</si>
  <si>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</si>
  <si>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</si>
  <si>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</si>
  <si>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</si>
  <si>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</si>
  <si>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</si>
  <si>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</si>
  <si>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</si>
  <si>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</si>
  <si>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</si>
  <si>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</si>
  <si>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</si>
  <si>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</si>
  <si>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</si>
  <si>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</si>
  <si>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</si>
  <si>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</si>
  <si>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</si>
  <si>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</si>
  <si>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</si>
  <si>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</si>
  <si>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</si>
  <si>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</si>
  <si>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</si>
  <si>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</si>
  <si>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</si>
  <si>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</si>
  <si>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Anzahl Ø Kund:innen pro Tour und pro Kfz</t>
  </si>
  <si>
    <t>Geher:innen I</t>
  </si>
  <si>
    <t>Roller:innen I</t>
  </si>
  <si>
    <t>Geher:innen II</t>
  </si>
  <si>
    <t>Roller:innen II</t>
  </si>
  <si>
    <t>Kosten für Trainer:innen</t>
  </si>
  <si>
    <t>Fahrtkosten Trainer:innen (Fahrscheine)</t>
  </si>
  <si>
    <t>leer</t>
  </si>
  <si>
    <t>Anzahl Kund:innen</t>
  </si>
  <si>
    <t>∅ Kosten pro  Kund:in</t>
  </si>
  <si>
    <t>TKM_Ex_BmF_V2.0</t>
  </si>
  <si>
    <t>Anmerkungen/Erläuterungen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</si>
</sst>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&quot; km&quot;"/>
    <numFmt numFmtId="171" formatCode="#,##0.0"/>
    <numFmt numFmtId="172" formatCode="_-* #,##0.0_-;\-* #,##0.0_-;_-* &quot;-&quot;??_-;_-@_-"/>
    <numFmt numFmtId="173" formatCode="#,##0.0_ ;[Red]\-#,##0.0\ 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medium">
        <color rgb="FF640000"/>
      </top>
      <bottom style="dotted">
        <color rgb="FF640000"/>
      </bottom>
      <diagonal/>
    </border>
    <border>
      <left/>
      <right/>
      <top style="medium">
        <color rgb="FF640000"/>
      </top>
      <bottom style="dotted">
        <color rgb="FF640000"/>
      </bottom>
      <diagonal/>
    </border>
    <border>
      <left/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/>
      <top style="dotted">
        <color rgb="FF640000"/>
      </top>
      <bottom style="dotted">
        <color rgb="FF640000"/>
      </bottom>
      <diagonal/>
    </border>
    <border>
      <left/>
      <right/>
      <top style="dotted">
        <color rgb="FF640000"/>
      </top>
      <bottom style="dotted">
        <color rgb="FF640000"/>
      </bottom>
      <diagonal/>
    </border>
    <border>
      <left/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/>
      <top style="dotted">
        <color rgb="FF640000"/>
      </top>
      <bottom style="medium">
        <color rgb="FF640000"/>
      </bottom>
      <diagonal/>
    </border>
    <border>
      <left/>
      <right/>
      <top style="dotted">
        <color rgb="FF640000"/>
      </top>
      <bottom style="medium">
        <color rgb="FF640000"/>
      </bottom>
      <diagonal/>
    </border>
    <border>
      <left/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rgb="FF640000"/>
      </bottom>
      <diagonal/>
    </border>
    <border>
      <left style="medium">
        <color indexed="64"/>
      </left>
      <right style="dotted">
        <color indexed="64"/>
      </right>
      <top/>
      <bottom style="dotted">
        <color rgb="FF64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40000"/>
      </left>
      <right style="dotted">
        <color indexed="64"/>
      </right>
      <top style="medium">
        <color rgb="FF640000"/>
      </top>
      <bottom style="dotted">
        <color rgb="FF640000"/>
      </bottom>
      <diagonal/>
    </border>
    <border>
      <left style="dotted">
        <color indexed="64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rgb="FF640000"/>
      </top>
      <bottom style="dotted">
        <color indexed="64"/>
      </bottom>
      <diagonal/>
    </border>
  </borders>
  <cellStyleXfs count="129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1" applyNumberFormat="0" applyAlignment="0" applyProtection="0"/>
    <xf numFmtId="0" fontId="18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3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2" fillId="3" borderId="0" applyNumberFormat="0" applyBorder="0" applyAlignment="0" applyProtection="0"/>
    <xf numFmtId="4" fontId="34" fillId="0" borderId="0"/>
    <xf numFmtId="0" fontId="10" fillId="15" borderId="0" applyFill="0" applyBorder="0" applyAlignment="0" applyProtection="0">
      <alignment horizontal="left"/>
    </xf>
    <xf numFmtId="0" fontId="10" fillId="15" borderId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0" fillId="0" borderId="6"/>
    <xf numFmtId="4" fontId="10" fillId="12" borderId="7"/>
    <xf numFmtId="0" fontId="23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3" fillId="14" borderId="9" applyNumberFormat="0" applyFont="0" applyFill="0" applyBorder="0" applyAlignment="0" applyProtection="0"/>
    <xf numFmtId="0" fontId="24" fillId="2" borderId="0" applyNumberFormat="0" applyBorder="0" applyAlignment="0" applyProtection="0"/>
    <xf numFmtId="0" fontId="32" fillId="0" borderId="0"/>
    <xf numFmtId="0" fontId="12" fillId="0" borderId="0"/>
    <xf numFmtId="0" fontId="40" fillId="0" borderId="0"/>
    <xf numFmtId="39" fontId="35" fillId="18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39" fontId="36" fillId="18" borderId="13" applyNumberFormat="0" applyFont="0" applyFill="0" applyBorder="0" applyAlignment="0" applyProtection="0"/>
    <xf numFmtId="0" fontId="29" fillId="0" borderId="14" applyNumberFormat="0" applyFill="0" applyAlignment="0" applyProtection="0"/>
    <xf numFmtId="16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5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12" borderId="17"/>
    <xf numFmtId="9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" fillId="0" borderId="0"/>
    <xf numFmtId="0" fontId="5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1" borderId="0" applyNumberFormat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661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0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0" fillId="0" borderId="0" xfId="0" applyNumberFormat="1" applyFont="1" applyFill="1" applyBorder="1" applyAlignment="1" applyProtection="1">
      <alignment horizontal="center" wrapText="1"/>
    </xf>
    <xf numFmtId="166" fontId="10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right" wrapText="1"/>
    </xf>
    <xf numFmtId="4" fontId="10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7" fillId="0" borderId="0" xfId="0" applyFont="1" applyFill="1" applyBorder="1" applyProtection="1"/>
    <xf numFmtId="0" fontId="7" fillId="0" borderId="0" xfId="0" applyFont="1" applyProtection="1"/>
    <xf numFmtId="0" fontId="10" fillId="20" borderId="19" xfId="0" applyFont="1" applyFill="1" applyBorder="1" applyAlignment="1" applyProtection="1">
      <alignment horizontal="left" vertical="center"/>
    </xf>
    <xf numFmtId="0" fontId="10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7" fillId="0" borderId="22" xfId="0" applyFont="1" applyFill="1" applyBorder="1" applyAlignment="1" applyProtection="1">
      <alignment horizontal="left" vertical="center"/>
    </xf>
    <xf numFmtId="10" fontId="7" fillId="0" borderId="0" xfId="33" applyNumberFormat="1" applyFont="1" applyFill="1" applyBorder="1" applyAlignment="1" applyProtection="1">
      <alignment horizontal="center" vertical="top" wrapText="1"/>
    </xf>
    <xf numFmtId="10" fontId="10" fillId="20" borderId="19" xfId="33" applyNumberFormat="1" applyFont="1" applyFill="1" applyBorder="1" applyAlignment="1" applyProtection="1">
      <alignment horizontal="center" vertical="top"/>
    </xf>
    <xf numFmtId="3" fontId="10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0" fillId="20" borderId="19" xfId="0" applyNumberFormat="1" applyFont="1" applyFill="1" applyBorder="1" applyAlignment="1" applyProtection="1">
      <alignment horizontal="right" vertical="center" wrapText="1" indent="1"/>
    </xf>
    <xf numFmtId="3" fontId="10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0" fillId="20" borderId="36" xfId="0" applyNumberFormat="1" applyFont="1" applyFill="1" applyBorder="1" applyAlignment="1" applyProtection="1">
      <alignment horizontal="right" vertical="center" wrapText="1" indent="1"/>
    </xf>
    <xf numFmtId="4" fontId="10" fillId="20" borderId="19" xfId="23" applyNumberFormat="1" applyFont="1" applyFill="1" applyBorder="1" applyAlignment="1" applyProtection="1">
      <alignment horizontal="right" vertical="center" wrapText="1" indent="1"/>
    </xf>
    <xf numFmtId="4" fontId="10" fillId="0" borderId="0" xfId="23" applyNumberFormat="1" applyFont="1" applyFill="1" applyBorder="1" applyAlignment="1" applyProtection="1">
      <alignment horizontal="right" vertical="center" wrapText="1" indent="1"/>
    </xf>
    <xf numFmtId="4" fontId="10" fillId="20" borderId="19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20" borderId="23" xfId="0" applyNumberFormat="1" applyFont="1" applyFill="1" applyBorder="1" applyAlignment="1" applyProtection="1">
      <alignment horizontal="right" vertical="center" wrapText="1" indent="1"/>
    </xf>
    <xf numFmtId="3" fontId="10" fillId="20" borderId="19" xfId="51" applyNumberFormat="1" applyFont="1" applyFill="1" applyBorder="1" applyAlignment="1" applyProtection="1">
      <alignment horizontal="right" vertical="center" indent="1"/>
    </xf>
    <xf numFmtId="10" fontId="10" fillId="20" borderId="19" xfId="33" applyNumberFormat="1" applyFont="1" applyFill="1" applyBorder="1" applyAlignment="1" applyProtection="1">
      <alignment horizontal="right" vertical="center" wrapText="1" indent="1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4" fontId="10" fillId="20" borderId="36" xfId="0" applyNumberFormat="1" applyFont="1" applyFill="1" applyBorder="1" applyAlignment="1" applyProtection="1">
      <alignment horizontal="right" vertical="center" wrapText="1" indent="1"/>
    </xf>
    <xf numFmtId="165" fontId="7" fillId="0" borderId="21" xfId="0" applyNumberFormat="1" applyFont="1" applyFill="1" applyBorder="1" applyAlignment="1" applyProtection="1">
      <alignment horizontal="right" vertical="top" wrapText="1"/>
    </xf>
    <xf numFmtId="165" fontId="7" fillId="22" borderId="21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7" fillId="0" borderId="0" xfId="33" applyNumberFormat="1" applyFont="1" applyFill="1" applyBorder="1" applyAlignment="1" applyProtection="1">
      <alignment horizontal="center" vertical="top"/>
    </xf>
    <xf numFmtId="10" fontId="10" fillId="0" borderId="0" xfId="33" applyNumberFormat="1" applyFont="1" applyFill="1" applyBorder="1" applyAlignment="1" applyProtection="1">
      <alignment horizontal="center" vertical="center"/>
    </xf>
    <xf numFmtId="10" fontId="7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7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/>
    <xf numFmtId="2" fontId="12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0" fontId="7" fillId="0" borderId="49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</xf>
    <xf numFmtId="3" fontId="51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0" fillId="20" borderId="19" xfId="0" applyNumberFormat="1" applyFont="1" applyFill="1" applyBorder="1" applyAlignment="1">
      <alignment horizontal="right" vertical="center" wrapText="1" indent="1"/>
    </xf>
    <xf numFmtId="4" fontId="10" fillId="20" borderId="19" xfId="0" applyNumberFormat="1" applyFont="1" applyFill="1" applyBorder="1" applyAlignment="1">
      <alignment horizontal="right" vertical="center" wrapText="1" indent="1"/>
    </xf>
    <xf numFmtId="3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23" applyNumberFormat="1" applyFont="1" applyFill="1" applyBorder="1" applyAlignment="1" applyProtection="1">
      <alignment horizontal="right" vertical="center" wrapText="1" indent="1"/>
    </xf>
    <xf numFmtId="3" fontId="7" fillId="0" borderId="21" xfId="0" applyNumberFormat="1" applyFont="1" applyFill="1" applyBorder="1" applyAlignment="1" applyProtection="1">
      <alignment horizontal="right" vertical="center" wrapText="1" indent="1"/>
    </xf>
    <xf numFmtId="3" fontId="7" fillId="0" borderId="33" xfId="23" applyNumberFormat="1" applyFont="1" applyFill="1" applyBorder="1" applyAlignment="1" applyProtection="1">
      <alignment horizontal="right" vertical="center" wrapText="1" indent="1"/>
    </xf>
    <xf numFmtId="3" fontId="7" fillId="0" borderId="34" xfId="23" applyNumberFormat="1" applyFont="1" applyFill="1" applyBorder="1" applyAlignment="1" applyProtection="1">
      <alignment horizontal="right" vertical="center" wrapText="1" indent="1"/>
    </xf>
    <xf numFmtId="3" fontId="7" fillId="0" borderId="40" xfId="23" applyNumberFormat="1" applyFont="1" applyFill="1" applyBorder="1" applyAlignment="1" applyProtection="1">
      <alignment horizontal="right" vertical="center" wrapText="1" indent="1"/>
    </xf>
    <xf numFmtId="3" fontId="7" fillId="0" borderId="20" xfId="23" applyNumberFormat="1" applyFont="1" applyFill="1" applyBorder="1" applyAlignment="1" applyProtection="1">
      <alignment horizontal="right" vertical="center" wrapText="1" indent="1"/>
    </xf>
    <xf numFmtId="3" fontId="7" fillId="0" borderId="48" xfId="23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left" vertical="center"/>
    </xf>
    <xf numFmtId="3" fontId="7" fillId="0" borderId="37" xfId="23" applyNumberFormat="1" applyFont="1" applyFill="1" applyBorder="1" applyAlignment="1" applyProtection="1">
      <alignment horizontal="right" vertical="center" wrapText="1" indent="1"/>
    </xf>
    <xf numFmtId="3" fontId="7" fillId="0" borderId="35" xfId="0" applyNumberFormat="1" applyFont="1" applyFill="1" applyBorder="1" applyAlignment="1" applyProtection="1">
      <alignment horizontal="right" vertical="center" wrapText="1" indent="1"/>
    </xf>
    <xf numFmtId="0" fontId="8" fillId="20" borderId="19" xfId="0" applyFont="1" applyFill="1" applyBorder="1"/>
    <xf numFmtId="169" fontId="0" fillId="0" borderId="0" xfId="23" applyNumberFormat="1" applyFont="1" applyFill="1" applyBorder="1" applyAlignment="1" applyProtection="1">
      <alignment wrapText="1"/>
    </xf>
    <xf numFmtId="43" fontId="0" fillId="0" borderId="0" xfId="23" applyFont="1" applyFill="1" applyAlignment="1" applyProtection="1">
      <alignment wrapText="1"/>
    </xf>
    <xf numFmtId="0" fontId="8" fillId="20" borderId="23" xfId="0" applyFont="1" applyFill="1" applyBorder="1"/>
    <xf numFmtId="0" fontId="8" fillId="20" borderId="24" xfId="0" applyFont="1" applyFill="1" applyBorder="1"/>
    <xf numFmtId="0" fontId="54" fillId="0" borderId="0" xfId="112" applyFont="1"/>
    <xf numFmtId="0" fontId="7" fillId="0" borderId="0" xfId="54"/>
    <xf numFmtId="43" fontId="54" fillId="0" borderId="0" xfId="23" applyFont="1"/>
    <xf numFmtId="0" fontId="54" fillId="0" borderId="0" xfId="112" applyFont="1" applyAlignment="1">
      <alignment wrapText="1"/>
    </xf>
    <xf numFmtId="170" fontId="7" fillId="22" borderId="20" xfId="11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12"/>
    <xf numFmtId="43" fontId="4" fillId="0" borderId="0" xfId="23" applyFont="1"/>
    <xf numFmtId="169" fontId="7" fillId="22" borderId="53" xfId="23" applyNumberFormat="1" applyFont="1" applyFill="1" applyBorder="1" applyAlignment="1" applyProtection="1">
      <alignment horizontal="right" vertical="center" wrapText="1" indent="1"/>
      <protection locked="0"/>
    </xf>
    <xf numFmtId="171" fontId="7" fillId="22" borderId="35" xfId="113" applyNumberFormat="1" applyFont="1" applyFill="1" applyBorder="1" applyAlignment="1" applyProtection="1">
      <alignment horizontal="right" vertical="center" wrapText="1" indent="1"/>
      <protection locked="0"/>
    </xf>
    <xf numFmtId="171" fontId="7" fillId="0" borderId="53" xfId="113" applyNumberFormat="1" applyFont="1" applyFill="1" applyBorder="1" applyAlignment="1">
      <alignment horizontal="right" vertical="center" wrapText="1" indent="1"/>
    </xf>
    <xf numFmtId="169" fontId="54" fillId="0" borderId="0" xfId="23" applyNumberFormat="1" applyFont="1"/>
    <xf numFmtId="165" fontId="7" fillId="22" borderId="21" xfId="112" applyNumberFormat="1" applyFont="1" applyFill="1" applyBorder="1" applyAlignment="1" applyProtection="1">
      <alignment vertical="center" wrapText="1"/>
      <protection locked="0"/>
    </xf>
    <xf numFmtId="165" fontId="7" fillId="22" borderId="35" xfId="112" applyNumberFormat="1" applyFont="1" applyFill="1" applyBorder="1" applyAlignment="1" applyProtection="1">
      <alignment vertical="center" wrapText="1"/>
      <protection locked="0"/>
    </xf>
    <xf numFmtId="165" fontId="7" fillId="22" borderId="22" xfId="112" applyNumberFormat="1" applyFont="1" applyFill="1" applyBorder="1" applyAlignment="1" applyProtection="1">
      <alignment vertical="center" wrapText="1"/>
      <protection locked="0"/>
    </xf>
    <xf numFmtId="41" fontId="10" fillId="20" borderId="19" xfId="112" applyNumberFormat="1" applyFont="1" applyFill="1" applyBorder="1" applyAlignment="1">
      <alignment horizontal="right" vertical="center" wrapText="1" indent="1"/>
    </xf>
    <xf numFmtId="0" fontId="7" fillId="0" borderId="0" xfId="54" applyAlignment="1">
      <alignment wrapText="1"/>
    </xf>
    <xf numFmtId="0" fontId="54" fillId="0" borderId="0" xfId="112" applyFont="1" applyAlignment="1">
      <alignment vertical="center"/>
    </xf>
    <xf numFmtId="169" fontId="54" fillId="0" borderId="0" xfId="23" applyNumberFormat="1" applyFont="1" applyFill="1"/>
    <xf numFmtId="44" fontId="54" fillId="0" borderId="0" xfId="114" applyFont="1" applyFill="1"/>
    <xf numFmtId="169" fontId="4" fillId="0" borderId="0" xfId="23" applyNumberFormat="1" applyFont="1"/>
    <xf numFmtId="0" fontId="4" fillId="0" borderId="0" xfId="112" applyAlignment="1">
      <alignment wrapText="1"/>
    </xf>
    <xf numFmtId="0" fontId="8" fillId="0" borderId="0" xfId="54" applyFont="1"/>
    <xf numFmtId="0" fontId="10" fillId="20" borderId="92" xfId="54" applyFont="1" applyFill="1" applyBorder="1"/>
    <xf numFmtId="0" fontId="15" fillId="20" borderId="84" xfId="54" applyFont="1" applyFill="1" applyBorder="1"/>
    <xf numFmtId="168" fontId="7" fillId="22" borderId="80" xfId="54" quotePrefix="1" applyNumberFormat="1" applyFill="1" applyBorder="1" applyAlignment="1" applyProtection="1">
      <alignment horizontal="right"/>
      <protection locked="0"/>
    </xf>
    <xf numFmtId="0" fontId="15" fillId="20" borderId="88" xfId="54" applyFont="1" applyFill="1" applyBorder="1" applyAlignment="1">
      <alignment horizontal="right"/>
    </xf>
    <xf numFmtId="3" fontId="10" fillId="20" borderId="63" xfId="54" quotePrefix="1" applyNumberFormat="1" applyFont="1" applyFill="1" applyBorder="1" applyAlignment="1">
      <alignment horizontal="right"/>
    </xf>
    <xf numFmtId="0" fontId="15" fillId="20" borderId="94" xfId="54" applyFont="1" applyFill="1" applyBorder="1" applyAlignment="1">
      <alignment horizontal="left"/>
    </xf>
    <xf numFmtId="0" fontId="15" fillId="20" borderId="96" xfId="54" applyFont="1" applyFill="1" applyBorder="1" applyAlignment="1">
      <alignment horizontal="left"/>
    </xf>
    <xf numFmtId="165" fontId="7" fillId="22" borderId="80" xfId="54" quotePrefix="1" applyNumberFormat="1" applyFill="1" applyBorder="1" applyAlignment="1" applyProtection="1">
      <alignment horizontal="right"/>
      <protection locked="0"/>
    </xf>
    <xf numFmtId="0" fontId="8" fillId="20" borderId="44" xfId="0" applyFont="1" applyFill="1" applyBorder="1"/>
    <xf numFmtId="0" fontId="7" fillId="0" borderId="0" xfId="0" applyFont="1" applyFill="1" applyBorder="1" applyAlignment="1" applyProtection="1">
      <alignment horizontal="center" wrapText="1"/>
    </xf>
    <xf numFmtId="165" fontId="7" fillId="0" borderId="0" xfId="0" applyNumberFormat="1" applyFont="1" applyFill="1" applyBorder="1" applyAlignment="1" applyProtection="1">
      <alignment horizontal="right" vertical="top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23" applyNumberFormat="1" applyFont="1" applyFill="1" applyBorder="1" applyAlignment="1" applyProtection="1">
      <alignment horizontal="right" vertical="top" wrapText="1"/>
    </xf>
    <xf numFmtId="43" fontId="10" fillId="20" borderId="19" xfId="112" applyNumberFormat="1" applyFont="1" applyFill="1" applyBorder="1" applyAlignment="1">
      <alignment horizontal="right" vertical="center" wrapText="1" indent="1"/>
    </xf>
    <xf numFmtId="0" fontId="7" fillId="0" borderId="0" xfId="0" applyFont="1" applyFill="1"/>
    <xf numFmtId="0" fontId="7" fillId="0" borderId="0" xfId="0" applyFont="1" applyFill="1" applyProtection="1"/>
    <xf numFmtId="43" fontId="7" fillId="22" borderId="103" xfId="113" applyFont="1" applyFill="1" applyBorder="1" applyAlignment="1" applyProtection="1">
      <alignment vertical="center" wrapText="1"/>
      <protection locked="0"/>
    </xf>
    <xf numFmtId="43" fontId="7" fillId="22" borderId="100" xfId="113" applyFont="1" applyFill="1" applyBorder="1" applyAlignment="1" applyProtection="1">
      <alignment vertical="center" wrapText="1"/>
      <protection locked="0"/>
    </xf>
    <xf numFmtId="43" fontId="7" fillId="22" borderId="102" xfId="113" applyFont="1" applyFill="1" applyBorder="1" applyAlignment="1" applyProtection="1">
      <alignment vertical="center" wrapText="1"/>
      <protection locked="0"/>
    </xf>
    <xf numFmtId="43" fontId="7" fillId="22" borderId="60" xfId="113" applyFont="1" applyFill="1" applyBorder="1" applyAlignment="1" applyProtection="1">
      <alignment vertical="center" wrapText="1"/>
      <protection locked="0"/>
    </xf>
    <xf numFmtId="0" fontId="7" fillId="0" borderId="0" xfId="54" applyFont="1" applyFill="1"/>
    <xf numFmtId="0" fontId="7" fillId="0" borderId="0" xfId="54" applyFill="1"/>
    <xf numFmtId="0" fontId="7" fillId="0" borderId="0" xfId="54" applyFill="1" applyBorder="1"/>
    <xf numFmtId="0" fontId="7" fillId="0" borderId="0" xfId="54" applyFont="1" applyFill="1" applyBorder="1"/>
    <xf numFmtId="0" fontId="15" fillId="0" borderId="0" xfId="54" applyFont="1" applyFill="1" applyBorder="1" applyAlignment="1">
      <alignment horizontal="left" vertical="center"/>
    </xf>
    <xf numFmtId="0" fontId="7" fillId="0" borderId="0" xfId="54" applyFill="1" applyBorder="1" applyAlignment="1">
      <alignment vertical="top" wrapText="1"/>
    </xf>
    <xf numFmtId="2" fontId="10" fillId="20" borderId="62" xfId="54" applyNumberFormat="1" applyFont="1" applyFill="1" applyBorder="1" applyAlignment="1">
      <alignment horizontal="right"/>
    </xf>
    <xf numFmtId="168" fontId="10" fillId="20" borderId="63" xfId="54" applyNumberFormat="1" applyFont="1" applyFill="1" applyBorder="1" applyAlignment="1">
      <alignment horizontal="right"/>
    </xf>
    <xf numFmtId="0" fontId="15" fillId="20" borderId="94" xfId="54" applyFont="1" applyFill="1" applyBorder="1"/>
    <xf numFmtId="0" fontId="7" fillId="0" borderId="0" xfId="54"/>
    <xf numFmtId="0" fontId="15" fillId="20" borderId="84" xfId="54" applyFont="1" applyFill="1" applyBorder="1" applyAlignment="1">
      <alignment horizontal="left"/>
    </xf>
    <xf numFmtId="2" fontId="10" fillId="20" borderId="63" xfId="54" quotePrefix="1" applyNumberFormat="1" applyFont="1" applyFill="1" applyBorder="1" applyAlignment="1">
      <alignment horizontal="right"/>
    </xf>
    <xf numFmtId="0" fontId="15" fillId="20" borderId="86" xfId="54" applyFont="1" applyFill="1" applyBorder="1" applyAlignment="1">
      <alignment horizontal="right"/>
    </xf>
    <xf numFmtId="0" fontId="10" fillId="0" borderId="0" xfId="54" applyFont="1" applyFill="1" applyBorder="1" applyAlignment="1">
      <alignment horizontal="left"/>
    </xf>
    <xf numFmtId="0" fontId="11" fillId="20" borderId="85" xfId="54" applyFont="1" applyFill="1" applyBorder="1" applyAlignment="1">
      <alignment horizontal="right"/>
    </xf>
    <xf numFmtId="0" fontId="11" fillId="20" borderId="86" xfId="54" applyFont="1" applyFill="1" applyBorder="1" applyAlignment="1">
      <alignment horizontal="right"/>
    </xf>
    <xf numFmtId="0" fontId="0" fillId="0" borderId="0" xfId="0" applyFill="1"/>
    <xf numFmtId="0" fontId="47" fillId="0" borderId="0" xfId="54" applyFont="1" applyFill="1" applyBorder="1" applyAlignment="1">
      <alignment vertical="center"/>
    </xf>
    <xf numFmtId="0" fontId="15" fillId="20" borderId="86" xfId="54" applyFont="1" applyFill="1" applyBorder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8" fillId="0" borderId="0" xfId="0" applyFont="1" applyFill="1"/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2" fillId="0" borderId="0" xfId="128" applyFont="1" applyFill="1"/>
    <xf numFmtId="0" fontId="2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2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0" fillId="37" borderId="0" xfId="0" applyFont="1" applyFill="1"/>
    <xf numFmtId="170" fontId="7" fillId="0" borderId="49" xfId="113" applyNumberFormat="1" applyFont="1" applyFill="1" applyBorder="1" applyAlignment="1" applyProtection="1">
      <alignment horizontal="right" vertical="center" wrapText="1" indent="1"/>
    </xf>
    <xf numFmtId="43" fontId="7" fillId="0" borderId="21" xfId="113" applyNumberFormat="1" applyFont="1" applyFill="1" applyBorder="1" applyAlignment="1" applyProtection="1">
      <alignment horizontal="right" vertical="center" wrapText="1" indent="1"/>
    </xf>
    <xf numFmtId="43" fontId="7" fillId="0" borderId="35" xfId="113" applyNumberFormat="1" applyFont="1" applyFill="1" applyBorder="1" applyAlignment="1" applyProtection="1">
      <alignment horizontal="right" vertical="center" wrapText="1" indent="1"/>
    </xf>
    <xf numFmtId="43" fontId="7" fillId="0" borderId="22" xfId="11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48" fillId="0" borderId="0" xfId="0" applyFont="1" applyFill="1"/>
    <xf numFmtId="0" fontId="0" fillId="0" borderId="0" xfId="0" applyFill="1" applyAlignment="1">
      <alignment horizontal="left"/>
    </xf>
    <xf numFmtId="0" fontId="0" fillId="0" borderId="54" xfId="0" applyFill="1" applyBorder="1" applyAlignment="1">
      <alignment horizontal="left"/>
    </xf>
    <xf numFmtId="0" fontId="54" fillId="0" borderId="0" xfId="112" applyFont="1" applyFill="1"/>
    <xf numFmtId="0" fontId="54" fillId="0" borderId="0" xfId="112" applyFont="1" applyFill="1" applyAlignment="1">
      <alignment vertical="top" wrapText="1"/>
    </xf>
    <xf numFmtId="43" fontId="54" fillId="0" borderId="0" xfId="23" applyFont="1" applyFill="1"/>
    <xf numFmtId="0" fontId="54" fillId="0" borderId="0" xfId="112" applyFont="1" applyFill="1" applyAlignment="1">
      <alignment wrapText="1"/>
    </xf>
    <xf numFmtId="0" fontId="7" fillId="0" borderId="20" xfId="112" applyFont="1" applyFill="1" applyBorder="1" applyAlignment="1">
      <alignment horizontal="left" vertical="center" wrapText="1"/>
    </xf>
    <xf numFmtId="0" fontId="7" fillId="0" borderId="33" xfId="112" applyFont="1" applyFill="1" applyBorder="1" applyAlignment="1">
      <alignment horizontal="left" vertical="center" wrapText="1"/>
    </xf>
    <xf numFmtId="0" fontId="7" fillId="0" borderId="33" xfId="112" applyFont="1" applyFill="1" applyBorder="1" applyAlignment="1">
      <alignment horizontal="left" vertical="center"/>
    </xf>
    <xf numFmtId="0" fontId="54" fillId="0" borderId="21" xfId="112" applyFont="1" applyFill="1" applyBorder="1" applyAlignment="1">
      <alignment horizontal="left" vertical="center"/>
    </xf>
    <xf numFmtId="0" fontId="7" fillId="0" borderId="22" xfId="112" applyFont="1" applyFill="1" applyBorder="1" applyAlignment="1">
      <alignment horizontal="left" vertical="center"/>
    </xf>
    <xf numFmtId="0" fontId="10" fillId="0" borderId="0" xfId="112" applyFont="1" applyFill="1" applyAlignment="1">
      <alignment horizontal="left"/>
    </xf>
    <xf numFmtId="0" fontId="55" fillId="0" borderId="0" xfId="54" applyFont="1" applyFill="1"/>
    <xf numFmtId="166" fontId="54" fillId="0" borderId="0" xfId="112" applyNumberFormat="1" applyFont="1" applyFill="1" applyBorder="1" applyAlignment="1">
      <alignment vertical="center"/>
    </xf>
    <xf numFmtId="0" fontId="54" fillId="0" borderId="0" xfId="112" applyFont="1" applyFill="1" applyBorder="1"/>
    <xf numFmtId="43" fontId="54" fillId="22" borderId="20" xfId="23" applyFont="1" applyFill="1" applyBorder="1" applyAlignment="1" applyProtection="1">
      <alignment vertical="center"/>
      <protection locked="0"/>
    </xf>
    <xf numFmtId="2" fontId="54" fillId="22" borderId="59" xfId="112" applyNumberFormat="1" applyFont="1" applyFill="1" applyBorder="1" applyAlignment="1" applyProtection="1">
      <alignment vertical="center"/>
      <protection locked="0"/>
    </xf>
    <xf numFmtId="43" fontId="54" fillId="22" borderId="35" xfId="23" applyFont="1" applyFill="1" applyBorder="1" applyAlignment="1" applyProtection="1">
      <alignment vertical="center"/>
      <protection locked="0"/>
    </xf>
    <xf numFmtId="2" fontId="54" fillId="22" borderId="101" xfId="112" applyNumberFormat="1" applyFont="1" applyFill="1" applyBorder="1" applyAlignment="1" applyProtection="1">
      <alignment vertical="center"/>
      <protection locked="0"/>
    </xf>
    <xf numFmtId="43" fontId="54" fillId="22" borderId="21" xfId="23" applyFont="1" applyFill="1" applyBorder="1" applyAlignment="1" applyProtection="1">
      <alignment vertical="center"/>
      <protection locked="0"/>
    </xf>
    <xf numFmtId="2" fontId="54" fillId="22" borderId="64" xfId="112" applyNumberFormat="1" applyFont="1" applyFill="1" applyBorder="1" applyAlignment="1" applyProtection="1">
      <alignment vertical="center"/>
      <protection locked="0"/>
    </xf>
    <xf numFmtId="2" fontId="54" fillId="22" borderId="61" xfId="112" applyNumberFormat="1" applyFont="1" applyFill="1" applyBorder="1" applyAlignment="1" applyProtection="1">
      <alignment vertical="center"/>
      <protection locked="0"/>
    </xf>
    <xf numFmtId="43" fontId="54" fillId="22" borderId="22" xfId="23" applyFont="1" applyFill="1" applyBorder="1" applyAlignment="1" applyProtection="1">
      <alignment vertical="center"/>
      <protection locked="0"/>
    </xf>
    <xf numFmtId="0" fontId="54" fillId="0" borderId="0" xfId="112" applyFont="1" applyFill="1" applyAlignment="1">
      <alignment horizontal="center"/>
    </xf>
    <xf numFmtId="169" fontId="54" fillId="0" borderId="0" xfId="23" applyNumberFormat="1" applyFont="1" applyFill="1" applyBorder="1" applyAlignment="1">
      <alignment vertical="center"/>
    </xf>
    <xf numFmtId="43" fontId="54" fillId="0" borderId="0" xfId="23" applyFont="1" applyFill="1" applyBorder="1" applyAlignment="1">
      <alignment vertical="center"/>
    </xf>
    <xf numFmtId="166" fontId="54" fillId="0" borderId="117" xfId="112" applyNumberFormat="1" applyFont="1" applyFill="1" applyBorder="1" applyAlignment="1">
      <alignment vertical="center"/>
    </xf>
    <xf numFmtId="169" fontId="54" fillId="0" borderId="116" xfId="23" applyNumberFormat="1" applyFont="1" applyFill="1" applyBorder="1" applyAlignment="1">
      <alignment vertical="center"/>
    </xf>
    <xf numFmtId="43" fontId="54" fillId="0" borderId="20" xfId="23" applyFont="1" applyFill="1" applyBorder="1" applyAlignment="1">
      <alignment vertical="center"/>
    </xf>
    <xf numFmtId="0" fontId="7" fillId="0" borderId="0" xfId="54" applyFill="1" applyAlignment="1">
      <alignment wrapText="1"/>
    </xf>
    <xf numFmtId="0" fontId="54" fillId="0" borderId="0" xfId="112" applyFont="1" applyFill="1" applyAlignment="1">
      <alignment vertical="center"/>
    </xf>
    <xf numFmtId="0" fontId="54" fillId="0" borderId="0" xfId="112" applyFont="1" applyFill="1" applyAlignment="1">
      <alignment vertical="center" wrapText="1"/>
    </xf>
    <xf numFmtId="0" fontId="55" fillId="0" borderId="0" xfId="54" applyFont="1" applyFill="1" applyAlignment="1">
      <alignment vertical="center"/>
    </xf>
    <xf numFmtId="4" fontId="54" fillId="0" borderId="0" xfId="112" applyNumberFormat="1" applyFont="1" applyFill="1"/>
    <xf numFmtId="44" fontId="7" fillId="0" borderId="0" xfId="114" applyFont="1" applyFill="1" applyBorder="1" applyAlignment="1">
      <alignment vertical="top"/>
    </xf>
    <xf numFmtId="0" fontId="7" fillId="0" borderId="0" xfId="112" applyFont="1" applyFill="1" applyAlignment="1">
      <alignment vertical="top"/>
    </xf>
    <xf numFmtId="169" fontId="7" fillId="0" borderId="0" xfId="23" applyNumberFormat="1" applyFont="1" applyFill="1" applyAlignment="1">
      <alignment vertical="top"/>
    </xf>
    <xf numFmtId="43" fontId="7" fillId="0" borderId="0" xfId="23" applyFont="1" applyFill="1" applyAlignment="1">
      <alignment vertical="top"/>
    </xf>
    <xf numFmtId="0" fontId="7" fillId="0" borderId="0" xfId="112" applyFont="1" applyFill="1" applyAlignment="1">
      <alignment vertical="top" wrapText="1"/>
    </xf>
    <xf numFmtId="170" fontId="7" fillId="0" borderId="71" xfId="113" applyNumberFormat="1" applyFont="1" applyFill="1" applyBorder="1" applyAlignment="1" applyProtection="1">
      <alignment horizontal="right" vertical="center" wrapText="1" indent="1"/>
    </xf>
    <xf numFmtId="43" fontId="7" fillId="0" borderId="0" xfId="113" applyFont="1" applyFill="1" applyBorder="1" applyAlignment="1" applyProtection="1">
      <alignment vertical="center" wrapText="1"/>
    </xf>
    <xf numFmtId="41" fontId="56" fillId="0" borderId="21" xfId="113" applyNumberFormat="1" applyFont="1" applyFill="1" applyBorder="1" applyAlignment="1" applyProtection="1">
      <alignment horizontal="right" vertical="center" wrapText="1" indent="1"/>
    </xf>
    <xf numFmtId="41" fontId="7" fillId="0" borderId="21" xfId="113" applyNumberFormat="1" applyFont="1" applyFill="1" applyBorder="1" applyAlignment="1" applyProtection="1">
      <alignment horizontal="right" vertical="center" wrapText="1" indent="1"/>
    </xf>
    <xf numFmtId="41" fontId="7" fillId="0" borderId="22" xfId="113" applyNumberFormat="1" applyFont="1" applyFill="1" applyBorder="1" applyAlignment="1" applyProtection="1">
      <alignment horizontal="right" vertical="center" wrapText="1" indent="1"/>
    </xf>
    <xf numFmtId="0" fontId="54" fillId="0" borderId="0" xfId="112" applyFont="1" applyFill="1" applyProtection="1"/>
    <xf numFmtId="41" fontId="10" fillId="20" borderId="19" xfId="112" applyNumberFormat="1" applyFont="1" applyFill="1" applyBorder="1" applyAlignment="1" applyProtection="1">
      <alignment horizontal="right" vertical="center" wrapText="1" indent="1"/>
    </xf>
    <xf numFmtId="43" fontId="7" fillId="0" borderId="115" xfId="113" applyFont="1" applyFill="1" applyBorder="1" applyAlignment="1" applyProtection="1">
      <alignment vertical="center" wrapText="1"/>
    </xf>
    <xf numFmtId="43" fontId="7" fillId="0" borderId="56" xfId="113" applyFont="1" applyFill="1" applyBorder="1" applyAlignment="1" applyProtection="1">
      <alignment vertical="center" wrapText="1"/>
    </xf>
    <xf numFmtId="165" fontId="7" fillId="0" borderId="35" xfId="112" applyNumberFormat="1" applyFont="1" applyFill="1" applyBorder="1" applyAlignment="1" applyProtection="1">
      <alignment horizontal="left" vertical="center" wrapText="1"/>
    </xf>
    <xf numFmtId="0" fontId="2" fillId="38" borderId="0" xfId="128" applyFill="1"/>
    <xf numFmtId="0" fontId="65" fillId="38" borderId="0" xfId="0" applyFont="1" applyFill="1"/>
    <xf numFmtId="0" fontId="0" fillId="38" borderId="0" xfId="0" applyFill="1"/>
    <xf numFmtId="0" fontId="47" fillId="0" borderId="0" xfId="54" applyFont="1" applyFill="1" applyBorder="1" applyAlignment="1">
      <alignment horizontal="left" vertical="center"/>
    </xf>
    <xf numFmtId="0" fontId="8" fillId="0" borderId="0" xfId="54" applyFont="1" applyFill="1" applyBorder="1" applyAlignment="1" applyProtection="1">
      <alignment horizontal="center"/>
    </xf>
    <xf numFmtId="0" fontId="8" fillId="0" borderId="0" xfId="54" applyFont="1" applyFill="1"/>
    <xf numFmtId="0" fontId="38" fillId="0" borderId="0" xfId="54" applyFont="1" applyFill="1"/>
    <xf numFmtId="0" fontId="14" fillId="0" borderId="0" xfId="54" applyFont="1" applyFill="1" applyAlignment="1">
      <alignment horizontal="right"/>
    </xf>
    <xf numFmtId="0" fontId="15" fillId="0" borderId="0" xfId="54" applyFont="1" applyFill="1"/>
    <xf numFmtId="0" fontId="10" fillId="0" borderId="0" xfId="54" applyFont="1" applyFill="1"/>
    <xf numFmtId="9" fontId="0" fillId="0" borderId="0" xfId="110" applyFont="1" applyFill="1" applyProtection="1"/>
    <xf numFmtId="0" fontId="7" fillId="0" borderId="87" xfId="54" applyFill="1" applyBorder="1"/>
    <xf numFmtId="0" fontId="7" fillId="0" borderId="0" xfId="54" applyFill="1" applyAlignment="1" applyProtection="1">
      <alignment vertical="top"/>
    </xf>
    <xf numFmtId="0" fontId="50" fillId="0" borderId="0" xfId="54" applyFont="1" applyFill="1"/>
    <xf numFmtId="0" fontId="7" fillId="0" borderId="98" xfId="54" applyFill="1" applyBorder="1"/>
    <xf numFmtId="0" fontId="53" fillId="0" borderId="0" xfId="54" quotePrefix="1" applyFont="1" applyFill="1" applyAlignment="1">
      <alignment horizontal="center"/>
    </xf>
    <xf numFmtId="49" fontId="7" fillId="0" borderId="89" xfId="54" applyNumberFormat="1" applyFill="1" applyBorder="1"/>
    <xf numFmtId="3" fontId="7" fillId="0" borderId="80" xfId="54" quotePrefix="1" applyNumberFormat="1" applyFill="1" applyBorder="1" applyAlignment="1">
      <alignment horizontal="right"/>
    </xf>
    <xf numFmtId="49" fontId="7" fillId="0" borderId="93" xfId="54" applyNumberFormat="1" applyFill="1" applyBorder="1"/>
    <xf numFmtId="3" fontId="7" fillId="0" borderId="81" xfId="54" quotePrefix="1" applyNumberFormat="1" applyFill="1" applyBorder="1" applyAlignment="1">
      <alignment horizontal="right"/>
    </xf>
    <xf numFmtId="49" fontId="7" fillId="0" borderId="98" xfId="54" applyNumberFormat="1" applyFill="1" applyBorder="1"/>
    <xf numFmtId="3" fontId="7" fillId="0" borderId="91" xfId="54" quotePrefix="1" applyNumberFormat="1" applyFill="1" applyBorder="1" applyAlignment="1">
      <alignment horizontal="right"/>
    </xf>
    <xf numFmtId="0" fontId="10" fillId="0" borderId="99" xfId="54" applyFont="1" applyFill="1" applyBorder="1" applyAlignment="1">
      <alignment horizontal="left"/>
    </xf>
    <xf numFmtId="4" fontId="7" fillId="0" borderId="95" xfId="54" quotePrefix="1" applyNumberFormat="1" applyFill="1" applyBorder="1" applyAlignment="1">
      <alignment horizontal="right"/>
    </xf>
    <xf numFmtId="4" fontId="7" fillId="0" borderId="0" xfId="54" quotePrefix="1" applyNumberFormat="1" applyFill="1" applyBorder="1" applyAlignment="1">
      <alignment horizontal="right"/>
    </xf>
    <xf numFmtId="49" fontId="10" fillId="0" borderId="112" xfId="54" applyNumberFormat="1" applyFont="1" applyFill="1" applyBorder="1"/>
    <xf numFmtId="49" fontId="10" fillId="0" borderId="97" xfId="54" applyNumberFormat="1" applyFont="1" applyFill="1" applyBorder="1"/>
    <xf numFmtId="49" fontId="10" fillId="0" borderId="111" xfId="54" applyNumberFormat="1" applyFont="1" applyFill="1" applyBorder="1"/>
    <xf numFmtId="3" fontId="7" fillId="0" borderId="82" xfId="54" quotePrefix="1" applyNumberFormat="1" applyFill="1" applyBorder="1" applyAlignment="1">
      <alignment horizontal="right"/>
    </xf>
    <xf numFmtId="2" fontId="7" fillId="0" borderId="18" xfId="54" applyNumberFormat="1" applyFill="1" applyBorder="1" applyAlignment="1">
      <alignment horizontal="right"/>
    </xf>
    <xf numFmtId="2" fontId="7" fillId="0" borderId="80" xfId="54" quotePrefix="1" applyNumberFormat="1" applyFill="1" applyBorder="1" applyAlignment="1">
      <alignment horizontal="right"/>
    </xf>
    <xf numFmtId="2" fontId="7" fillId="0" borderId="16" xfId="54" applyNumberFormat="1" applyFill="1" applyBorder="1" applyAlignment="1">
      <alignment horizontal="right"/>
    </xf>
    <xf numFmtId="2" fontId="7" fillId="0" borderId="81" xfId="54" quotePrefix="1" applyNumberFormat="1" applyFill="1" applyBorder="1" applyAlignment="1">
      <alignment horizontal="right"/>
    </xf>
    <xf numFmtId="2" fontId="7" fillId="0" borderId="90" xfId="54" applyNumberFormat="1" applyFill="1" applyBorder="1" applyAlignment="1">
      <alignment horizontal="right"/>
    </xf>
    <xf numFmtId="2" fontId="7" fillId="0" borderId="91" xfId="54" quotePrefix="1" applyNumberFormat="1" applyFill="1" applyBorder="1" applyAlignment="1">
      <alignment horizontal="right"/>
    </xf>
    <xf numFmtId="49" fontId="7" fillId="0" borderId="93" xfId="54" applyNumberFormat="1" applyFill="1" applyBorder="1" applyAlignment="1">
      <alignment horizontal="left" vertical="top" wrapText="1"/>
    </xf>
    <xf numFmtId="0" fontId="7" fillId="0" borderId="114" xfId="54" applyFill="1" applyBorder="1" applyAlignment="1">
      <alignment horizontal="left" vertical="top"/>
    </xf>
    <xf numFmtId="3" fontId="7" fillId="0" borderId="0" xfId="23" applyNumberFormat="1" applyFont="1" applyFill="1" applyBorder="1" applyAlignment="1" applyProtection="1">
      <alignment horizontal="left" vertical="top" wrapText="1"/>
    </xf>
    <xf numFmtId="10" fontId="10" fillId="20" borderId="19" xfId="33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center"/>
    </xf>
    <xf numFmtId="165" fontId="7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vertical="top"/>
    </xf>
    <xf numFmtId="3" fontId="7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0" xfId="33" applyNumberFormat="1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/>
    </xf>
    <xf numFmtId="0" fontId="7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7" fillId="0" borderId="0" xfId="0" applyFont="1" applyFill="1" applyAlignment="1" applyProtection="1">
      <alignment horizontal="right" indent="1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0" applyNumberFormat="1" applyFont="1" applyFill="1" applyAlignment="1" applyProtection="1">
      <alignment horizontal="right" vertical="center" wrapText="1" indent="1"/>
    </xf>
    <xf numFmtId="0" fontId="65" fillId="36" borderId="0" xfId="0" applyFont="1" applyFill="1"/>
    <xf numFmtId="4" fontId="7" fillId="0" borderId="81" xfId="54" quotePrefix="1" applyNumberFormat="1" applyFill="1" applyBorder="1" applyAlignment="1">
      <alignment horizontal="right"/>
    </xf>
    <xf numFmtId="173" fontId="7" fillId="22" borderId="91" xfId="54" quotePrefix="1" applyNumberFormat="1" applyFill="1" applyBorder="1" applyAlignment="1" applyProtection="1">
      <alignment horizontal="right"/>
      <protection locked="0"/>
    </xf>
    <xf numFmtId="165" fontId="7" fillId="22" borderId="22" xfId="0" applyNumberFormat="1" applyFont="1" applyFill="1" applyBorder="1" applyAlignment="1" applyProtection="1">
      <alignment horizontal="left" vertical="top" wrapText="1"/>
      <protection locked="0"/>
    </xf>
    <xf numFmtId="2" fontId="54" fillId="22" borderId="20" xfId="23" applyNumberFormat="1" applyFont="1" applyFill="1" applyBorder="1" applyAlignment="1" applyProtection="1">
      <alignment vertical="center"/>
      <protection locked="0"/>
    </xf>
    <xf numFmtId="0" fontId="1" fillId="0" borderId="0" xfId="128" applyFont="1" applyFill="1"/>
    <xf numFmtId="3" fontId="7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67" fillId="0" borderId="0" xfId="0" applyFont="1" applyFill="1"/>
    <xf numFmtId="0" fontId="58" fillId="0" borderId="0" xfId="0" applyFont="1"/>
    <xf numFmtId="0" fontId="58" fillId="0" borderId="0" xfId="54" applyFont="1" applyFill="1"/>
    <xf numFmtId="0" fontId="57" fillId="0" borderId="0" xfId="54" applyFont="1" applyFill="1"/>
    <xf numFmtId="0" fontId="58" fillId="0" borderId="0" xfId="54" applyFont="1"/>
    <xf numFmtId="0" fontId="58" fillId="0" borderId="0" xfId="54" applyFont="1" applyFill="1" applyAlignment="1">
      <alignment vertical="center"/>
    </xf>
    <xf numFmtId="0" fontId="58" fillId="0" borderId="0" xfId="54" applyFont="1" applyAlignment="1">
      <alignment vertical="center"/>
    </xf>
    <xf numFmtId="0" fontId="67" fillId="0" borderId="0" xfId="0" applyFont="1" applyFill="1" applyProtection="1"/>
    <xf numFmtId="0" fontId="58" fillId="0" borderId="0" xfId="0" applyFont="1" applyFill="1" applyBorder="1" applyProtection="1"/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9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Protection="1"/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Alignment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8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0" fillId="0" borderId="0" xfId="54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20" borderId="19" xfId="54" applyFont="1" applyFill="1" applyBorder="1" applyAlignment="1">
      <alignment horizontal="left" vertical="center"/>
    </xf>
    <xf numFmtId="0" fontId="42" fillId="0" borderId="0" xfId="54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8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10" fillId="0" borderId="0" xfId="112" applyFont="1" applyFill="1" applyAlignment="1">
      <alignment horizontal="left" vertical="center" wrapText="1"/>
    </xf>
    <xf numFmtId="0" fontId="10" fillId="0" borderId="0" xfId="112" applyFont="1" applyFill="1" applyAlignment="1">
      <alignment horizontal="left" vertical="center"/>
    </xf>
    <xf numFmtId="0" fontId="7" fillId="0" borderId="20" xfId="112" applyFont="1" applyFill="1" applyBorder="1" applyAlignment="1">
      <alignment horizontal="left" vertical="center"/>
    </xf>
    <xf numFmtId="0" fontId="7" fillId="0" borderId="21" xfId="112" applyFont="1" applyFill="1" applyBorder="1" applyAlignment="1">
      <alignment horizontal="left" vertical="center"/>
    </xf>
    <xf numFmtId="0" fontId="7" fillId="0" borderId="35" xfId="112" applyFont="1" applyFill="1" applyBorder="1" applyAlignment="1">
      <alignment horizontal="left" vertical="center"/>
    </xf>
    <xf numFmtId="0" fontId="56" fillId="0" borderId="20" xfId="112" applyFont="1" applyFill="1" applyBorder="1" applyAlignment="1">
      <alignment horizontal="left" vertical="center"/>
    </xf>
    <xf numFmtId="0" fontId="56" fillId="0" borderId="35" xfId="112" applyFont="1" applyFill="1" applyBorder="1" applyAlignment="1">
      <alignment horizontal="left" vertical="center"/>
    </xf>
    <xf numFmtId="0" fontId="8" fillId="2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54" xfId="112" applyFont="1" applyFill="1" applyBorder="1" applyAlignment="1">
      <alignment horizontal="left" vertical="center" wrapText="1"/>
    </xf>
    <xf numFmtId="44" fontId="7" fillId="0" borderId="0" xfId="114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</xf>
    <xf numFmtId="3" fontId="7" fillId="20" borderId="19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vertical="center"/>
    </xf>
    <xf numFmtId="3" fontId="7" fillId="0" borderId="28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Alignment="1" applyProtection="1">
      <alignment vertical="top"/>
    </xf>
    <xf numFmtId="3" fontId="7" fillId="0" borderId="39" xfId="23" applyNumberFormat="1" applyFont="1" applyFill="1" applyBorder="1" applyAlignment="1" applyProtection="1">
      <alignment horizontal="right" vertical="center" wrapText="1" indent="1"/>
    </xf>
    <xf numFmtId="3" fontId="7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left" vertical="top" wrapText="1"/>
    </xf>
    <xf numFmtId="3" fontId="7" fillId="0" borderId="21" xfId="23" applyNumberFormat="1" applyFont="1" applyFill="1" applyBorder="1" applyAlignment="1" applyProtection="1">
      <alignment horizontal="right" vertical="center" wrapText="1" indent="1"/>
    </xf>
    <xf numFmtId="165" fontId="7" fillId="22" borderId="20" xfId="0" applyNumberFormat="1" applyFont="1" applyFill="1" applyBorder="1" applyAlignment="1" applyProtection="1">
      <alignment horizontal="left" vertical="top" wrapText="1"/>
      <protection locked="0"/>
    </xf>
    <xf numFmtId="3" fontId="7" fillId="0" borderId="35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165" fontId="7" fillId="0" borderId="20" xfId="0" applyNumberFormat="1" applyFont="1" applyFill="1" applyBorder="1" applyAlignment="1" applyProtection="1">
      <alignment horizontal="right" vertical="top" wrapText="1"/>
    </xf>
    <xf numFmtId="10" fontId="7" fillId="0" borderId="20" xfId="33" applyNumberFormat="1" applyFont="1" applyFill="1" applyBorder="1" applyAlignment="1" applyProtection="1">
      <alignment horizontal="center" vertical="top" wrapText="1"/>
    </xf>
    <xf numFmtId="10" fontId="7" fillId="0" borderId="21" xfId="33" applyNumberFormat="1" applyFont="1" applyFill="1" applyBorder="1" applyAlignment="1" applyProtection="1">
      <alignment horizontal="center" vertical="top" wrapText="1"/>
    </xf>
    <xf numFmtId="10" fontId="7" fillId="0" borderId="22" xfId="33" applyNumberFormat="1" applyFont="1" applyFill="1" applyBorder="1" applyAlignment="1" applyProtection="1">
      <alignment horizontal="center" vertical="top" wrapText="1"/>
    </xf>
    <xf numFmtId="169" fontId="7" fillId="0" borderId="21" xfId="23" applyNumberFormat="1" applyFont="1" applyFill="1" applyBorder="1" applyAlignment="1" applyProtection="1">
      <alignment horizontal="center" vertical="top" wrapText="1"/>
    </xf>
    <xf numFmtId="169" fontId="7" fillId="0" borderId="22" xfId="23" applyNumberFormat="1" applyFont="1" applyFill="1" applyBorder="1" applyAlignment="1" applyProtection="1">
      <alignment horizontal="center" vertical="top" wrapText="1"/>
    </xf>
    <xf numFmtId="165" fontId="7" fillId="0" borderId="22" xfId="0" applyNumberFormat="1" applyFont="1" applyFill="1" applyBorder="1" applyAlignment="1" applyProtection="1">
      <alignment horizontal="right" vertical="top" wrapText="1"/>
    </xf>
    <xf numFmtId="10" fontId="7" fillId="0" borderId="33" xfId="33" applyNumberFormat="1" applyFont="1" applyFill="1" applyBorder="1" applyAlignment="1" applyProtection="1">
      <alignment horizontal="center" vertical="top" wrapText="1"/>
    </xf>
    <xf numFmtId="3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35" xfId="33" applyNumberFormat="1" applyFont="1" applyFill="1" applyBorder="1" applyAlignment="1" applyProtection="1">
      <alignment horizontal="center" vertical="top" wrapText="1"/>
    </xf>
    <xf numFmtId="3" fontId="7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7" fillId="22" borderId="33" xfId="0" applyNumberFormat="1" applyFont="1" applyFill="1" applyBorder="1" applyAlignment="1" applyProtection="1">
      <alignment horizontal="left" vertical="top" wrapText="1"/>
      <protection locked="0"/>
    </xf>
    <xf numFmtId="3" fontId="7" fillId="0" borderId="30" xfId="23" applyNumberFormat="1" applyFont="1" applyFill="1" applyBorder="1" applyAlignment="1" applyProtection="1">
      <alignment horizontal="right" vertical="center" wrapText="1" indent="1"/>
    </xf>
    <xf numFmtId="165" fontId="7" fillId="0" borderId="24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center" vertical="center"/>
    </xf>
    <xf numFmtId="165" fontId="7" fillId="22" borderId="4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23" applyNumberFormat="1" applyFont="1" applyFill="1" applyBorder="1" applyAlignment="1" applyProtection="1">
      <alignment horizontal="left" vertical="center" wrapText="1"/>
    </xf>
    <xf numFmtId="10" fontId="7" fillId="0" borderId="48" xfId="33" applyNumberFormat="1" applyFont="1" applyFill="1" applyBorder="1" applyAlignment="1" applyProtection="1">
      <alignment horizontal="center" vertical="top" wrapText="1"/>
    </xf>
    <xf numFmtId="0" fontId="55" fillId="0" borderId="0" xfId="0" applyFont="1" applyFill="1" applyProtection="1"/>
    <xf numFmtId="165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Alignment="1" applyProtection="1">
      <alignment horizontal="right" vertical="center" indent="1"/>
    </xf>
    <xf numFmtId="4" fontId="7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 applyProtection="1">
      <alignment horizontal="right" wrapText="1"/>
    </xf>
    <xf numFmtId="3" fontId="7" fillId="0" borderId="20" xfId="0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  <protection locked="0"/>
    </xf>
    <xf numFmtId="3" fontId="7" fillId="0" borderId="33" xfId="0" applyNumberFormat="1" applyFont="1" applyFill="1" applyBorder="1" applyAlignment="1" applyProtection="1">
      <alignment horizontal="right" vertical="center" wrapText="1" indent="1"/>
    </xf>
    <xf numFmtId="3" fontId="7" fillId="0" borderId="49" xfId="0" applyNumberFormat="1" applyFont="1" applyFill="1" applyBorder="1" applyAlignment="1" applyProtection="1">
      <alignment horizontal="right" vertical="center" wrapText="1" indent="1"/>
    </xf>
    <xf numFmtId="4" fontId="7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 indent="1"/>
    </xf>
    <xf numFmtId="165" fontId="7" fillId="22" borderId="48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4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 applyProtection="1">
      <alignment horizontal="left" wrapText="1"/>
    </xf>
    <xf numFmtId="165" fontId="7" fillId="22" borderId="51" xfId="0" applyNumberFormat="1" applyFont="1" applyFill="1" applyBorder="1" applyAlignment="1" applyProtection="1">
      <alignment horizontal="left" vertical="top" wrapText="1"/>
      <protection locked="0"/>
    </xf>
    <xf numFmtId="4" fontId="7" fillId="0" borderId="20" xfId="24" applyNumberFormat="1" applyFont="1" applyFill="1" applyBorder="1" applyAlignment="1" applyProtection="1">
      <alignment horizontal="right" vertical="center" wrapText="1" indent="1"/>
    </xf>
    <xf numFmtId="3" fontId="7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1" xfId="23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2" xfId="23" applyNumberFormat="1" applyFont="1" applyFill="1" applyBorder="1" applyAlignment="1" applyProtection="1">
      <alignment horizontal="right" vertical="center" wrapText="1" indent="1"/>
    </xf>
    <xf numFmtId="3" fontId="7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0" xfId="23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Alignment="1">
      <alignment horizontal="right"/>
    </xf>
    <xf numFmtId="165" fontId="7" fillId="22" borderId="36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center"/>
    </xf>
    <xf numFmtId="44" fontId="7" fillId="0" borderId="0" xfId="0" applyNumberFormat="1" applyFont="1" applyFill="1" applyBorder="1" applyAlignment="1" applyProtection="1">
      <alignment wrapText="1"/>
    </xf>
    <xf numFmtId="169" fontId="7" fillId="0" borderId="0" xfId="23" applyNumberFormat="1" applyFont="1" applyFill="1"/>
    <xf numFmtId="0" fontId="7" fillId="0" borderId="0" xfId="54" applyFont="1" applyFill="1" applyAlignment="1">
      <alignment horizontal="left" vertical="center"/>
    </xf>
    <xf numFmtId="3" fontId="7" fillId="0" borderId="0" xfId="54" applyNumberFormat="1" applyFont="1" applyFill="1" applyProtection="1"/>
    <xf numFmtId="0" fontId="7" fillId="0" borderId="0" xfId="54" applyFont="1"/>
    <xf numFmtId="0" fontId="55" fillId="0" borderId="0" xfId="54" applyFont="1" applyFill="1" applyBorder="1" applyAlignment="1">
      <alignment vertical="center"/>
    </xf>
    <xf numFmtId="0" fontId="57" fillId="20" borderId="19" xfId="112" applyFont="1" applyFill="1" applyBorder="1" applyAlignment="1">
      <alignment horizontal="center" vertical="center"/>
    </xf>
    <xf numFmtId="0" fontId="57" fillId="20" borderId="19" xfId="112" applyFont="1" applyFill="1" applyBorder="1" applyAlignment="1">
      <alignment horizontal="center" vertical="center" wrapText="1"/>
    </xf>
    <xf numFmtId="43" fontId="57" fillId="20" borderId="19" xfId="23" applyFont="1" applyFill="1" applyBorder="1" applyAlignment="1">
      <alignment horizontal="center" vertical="center" wrapText="1"/>
    </xf>
    <xf numFmtId="169" fontId="57" fillId="20" borderId="19" xfId="23" applyNumberFormat="1" applyFont="1" applyFill="1" applyBorder="1" applyAlignment="1">
      <alignment horizontal="center" vertical="center" wrapText="1"/>
    </xf>
    <xf numFmtId="165" fontId="57" fillId="20" borderId="19" xfId="112" applyNumberFormat="1" applyFont="1" applyFill="1" applyBorder="1" applyAlignment="1">
      <alignment horizontal="center" vertical="center" wrapText="1"/>
    </xf>
    <xf numFmtId="0" fontId="57" fillId="20" borderId="19" xfId="112" applyFont="1" applyFill="1" applyBorder="1" applyAlignment="1" applyProtection="1">
      <alignment horizontal="center" vertical="center"/>
    </xf>
    <xf numFmtId="3" fontId="57" fillId="20" borderId="19" xfId="112" applyNumberFormat="1" applyFont="1" applyFill="1" applyBorder="1" applyAlignment="1" applyProtection="1">
      <alignment horizontal="center" vertical="center"/>
    </xf>
    <xf numFmtId="169" fontId="7" fillId="0" borderId="20" xfId="23" applyNumberFormat="1" applyFont="1" applyFill="1" applyBorder="1" applyAlignment="1" applyProtection="1">
      <alignment horizontal="center" vertical="top" wrapText="1"/>
    </xf>
    <xf numFmtId="4" fontId="7" fillId="0" borderId="33" xfId="24" applyNumberFormat="1" applyFont="1" applyFill="1" applyBorder="1" applyAlignment="1" applyProtection="1">
      <alignment horizontal="right" vertical="center" wrapText="1" indent="1"/>
    </xf>
    <xf numFmtId="4" fontId="7" fillId="0" borderId="35" xfId="23" applyNumberFormat="1" applyFont="1" applyFill="1" applyBorder="1" applyAlignment="1" applyProtection="1">
      <alignment horizontal="right" vertical="center" wrapText="1" indent="1"/>
    </xf>
    <xf numFmtId="4" fontId="7" fillId="0" borderId="20" xfId="23" applyNumberFormat="1" applyFont="1" applyFill="1" applyBorder="1" applyAlignment="1" applyProtection="1">
      <alignment horizontal="right" vertical="center" wrapText="1" indent="1"/>
    </xf>
    <xf numFmtId="4" fontId="7" fillId="0" borderId="19" xfId="55" applyNumberFormat="1" applyFont="1" applyFill="1" applyBorder="1" applyAlignment="1" applyProtection="1">
      <alignment horizontal="right" vertical="center" wrapText="1" indent="1"/>
    </xf>
    <xf numFmtId="4" fontId="7" fillId="0" borderId="20" xfId="55" applyNumberFormat="1" applyFont="1" applyFill="1" applyBorder="1" applyAlignment="1" applyProtection="1">
      <alignment horizontal="right" vertical="center" wrapText="1" indent="1"/>
    </xf>
    <xf numFmtId="4" fontId="7" fillId="0" borderId="22" xfId="55" applyNumberFormat="1" applyFont="1" applyFill="1" applyBorder="1" applyAlignment="1" applyProtection="1">
      <alignment horizontal="right" vertical="center" wrapText="1" indent="1"/>
    </xf>
    <xf numFmtId="4" fontId="7" fillId="0" borderId="19" xfId="23" applyNumberFormat="1" applyFont="1" applyFill="1" applyBorder="1" applyAlignment="1" applyProtection="1">
      <alignment horizontal="right" vertical="center" wrapText="1" indent="1"/>
    </xf>
    <xf numFmtId="4" fontId="7" fillId="0" borderId="21" xfId="55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right" wrapText="1"/>
    </xf>
    <xf numFmtId="43" fontId="7" fillId="22" borderId="102" xfId="23" applyNumberFormat="1" applyFont="1" applyFill="1" applyBorder="1" applyAlignment="1" applyProtection="1">
      <alignment vertical="center" wrapText="1"/>
      <protection locked="0"/>
    </xf>
    <xf numFmtId="2" fontId="54" fillId="22" borderId="64" xfId="23" applyNumberFormat="1" applyFont="1" applyFill="1" applyBorder="1" applyAlignment="1" applyProtection="1">
      <alignment vertical="center"/>
      <protection locked="0"/>
    </xf>
    <xf numFmtId="3" fontId="7" fillId="22" borderId="21" xfId="23" applyNumberFormat="1" applyFont="1" applyFill="1" applyBorder="1" applyAlignment="1" applyProtection="1">
      <alignment horizontal="right" vertical="center" wrapText="1" indent="1"/>
    </xf>
    <xf numFmtId="165" fontId="7" fillId="22" borderId="21" xfId="0" applyNumberFormat="1" applyFont="1" applyFill="1" applyBorder="1" applyAlignment="1" applyProtection="1">
      <alignment horizontal="left" vertical="top" wrapText="1"/>
    </xf>
    <xf numFmtId="3" fontId="7" fillId="22" borderId="35" xfId="23" applyNumberFormat="1" applyFont="1" applyFill="1" applyBorder="1" applyAlignment="1" applyProtection="1">
      <alignment horizontal="right" vertical="center" wrapText="1" indent="1"/>
    </xf>
    <xf numFmtId="165" fontId="7" fillId="22" borderId="35" xfId="0" applyNumberFormat="1" applyFont="1" applyFill="1" applyBorder="1" applyAlignment="1" applyProtection="1">
      <alignment horizontal="left" vertical="top" wrapText="1"/>
    </xf>
    <xf numFmtId="165" fontId="7" fillId="22" borderId="20" xfId="0" applyNumberFormat="1" applyFont="1" applyFill="1" applyBorder="1" applyAlignment="1" applyProtection="1">
      <alignment horizontal="left" vertical="top" wrapText="1"/>
    </xf>
    <xf numFmtId="3" fontId="7" fillId="22" borderId="20" xfId="23" applyNumberFormat="1" applyFont="1" applyFill="1" applyBorder="1" applyAlignment="1" applyProtection="1">
      <alignment horizontal="right" vertical="center" wrapText="1" indent="1"/>
    </xf>
    <xf numFmtId="3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48" xfId="23" applyNumberFormat="1" applyFont="1" applyFill="1" applyBorder="1" applyAlignment="1" applyProtection="1">
      <alignment horizontal="right" vertical="center" wrapText="1" indent="1"/>
    </xf>
    <xf numFmtId="3" fontId="7" fillId="22" borderId="22" xfId="23" applyNumberFormat="1" applyFont="1" applyFill="1" applyBorder="1" applyAlignment="1" applyProtection="1">
      <alignment horizontal="right" vertical="center" wrapText="1" indent="1"/>
    </xf>
    <xf numFmtId="165" fontId="7" fillId="22" borderId="22" xfId="0" applyNumberFormat="1" applyFont="1" applyFill="1" applyBorder="1" applyAlignment="1" applyProtection="1">
      <alignment horizontal="left" vertical="top" wrapText="1"/>
    </xf>
    <xf numFmtId="3" fontId="7" fillId="22" borderId="33" xfId="23" applyNumberFormat="1" applyFont="1" applyFill="1" applyBorder="1" applyAlignment="1" applyProtection="1">
      <alignment horizontal="right" vertical="center" wrapText="1" indent="1"/>
    </xf>
    <xf numFmtId="165" fontId="7" fillId="22" borderId="33" xfId="0" applyNumberFormat="1" applyFont="1" applyFill="1" applyBorder="1" applyAlignment="1" applyProtection="1">
      <alignment horizontal="left" vertical="top" wrapText="1"/>
    </xf>
    <xf numFmtId="3" fontId="7" fillId="22" borderId="20" xfId="0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</xf>
    <xf numFmtId="165" fontId="7" fillId="22" borderId="23" xfId="0" applyNumberFormat="1" applyFont="1" applyFill="1" applyBorder="1" applyAlignment="1" applyProtection="1">
      <alignment horizontal="right" vertical="top" wrapText="1"/>
    </xf>
    <xf numFmtId="165" fontId="7" fillId="22" borderId="49" xfId="0" applyNumberFormat="1" applyFont="1" applyFill="1" applyBorder="1" applyAlignment="1" applyProtection="1">
      <alignment horizontal="left" vertical="top" wrapText="1"/>
    </xf>
    <xf numFmtId="4" fontId="7" fillId="22" borderId="20" xfId="24" applyNumberFormat="1" applyFont="1" applyFill="1" applyBorder="1" applyAlignment="1" applyProtection="1">
      <alignment horizontal="right" vertical="center" wrapText="1" indent="1"/>
    </xf>
    <xf numFmtId="3" fontId="7" fillId="22" borderId="33" xfId="51" applyNumberFormat="1" applyFont="1" applyFill="1" applyBorder="1" applyAlignment="1" applyProtection="1">
      <alignment horizontal="right" vertical="center" wrapText="1" indent="1"/>
    </xf>
    <xf numFmtId="4" fontId="7" fillId="22" borderId="20" xfId="55" applyNumberFormat="1" applyFont="1" applyFill="1" applyBorder="1" applyAlignment="1" applyProtection="1">
      <alignment horizontal="right" vertical="center" wrapText="1" indent="1"/>
    </xf>
    <xf numFmtId="3" fontId="7" fillId="22" borderId="20" xfId="51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</xf>
    <xf numFmtId="4" fontId="7" fillId="22" borderId="33" xfId="24" applyNumberFormat="1" applyFont="1" applyFill="1" applyBorder="1" applyAlignment="1" applyProtection="1">
      <alignment horizontal="right" vertical="center" wrapText="1" indent="1"/>
    </xf>
    <xf numFmtId="165" fontId="7" fillId="22" borderId="53" xfId="0" applyNumberFormat="1" applyFont="1" applyFill="1" applyBorder="1" applyAlignment="1" applyProtection="1">
      <alignment horizontal="left" vertical="top" wrapText="1"/>
    </xf>
    <xf numFmtId="4" fontId="7" fillId="22" borderId="21" xfId="55" applyNumberFormat="1" applyFont="1" applyFill="1" applyBorder="1" applyAlignment="1" applyProtection="1">
      <alignment horizontal="right" vertical="center" wrapText="1" indent="1"/>
    </xf>
    <xf numFmtId="4" fontId="7" fillId="22" borderId="21" xfId="23" applyNumberFormat="1" applyFont="1" applyFill="1" applyBorder="1" applyAlignment="1" applyProtection="1">
      <alignment horizontal="right" vertical="center" wrapText="1" indent="1"/>
    </xf>
    <xf numFmtId="4" fontId="7" fillId="22" borderId="49" xfId="24" applyNumberFormat="1" applyFont="1" applyFill="1" applyBorder="1" applyAlignment="1" applyProtection="1">
      <alignment horizontal="right" vertical="center" wrapText="1" indent="1"/>
    </xf>
    <xf numFmtId="4" fontId="7" fillId="22" borderId="35" xfId="23" applyNumberFormat="1" applyFont="1" applyFill="1" applyBorder="1" applyAlignment="1" applyProtection="1">
      <alignment horizontal="right" vertical="center" wrapText="1" indent="1"/>
    </xf>
    <xf numFmtId="3" fontId="7" fillId="22" borderId="50" xfId="51" applyNumberFormat="1" applyFont="1" applyFill="1" applyBorder="1" applyAlignment="1" applyProtection="1">
      <alignment horizontal="right" vertical="center" wrapText="1" indent="1"/>
    </xf>
    <xf numFmtId="3" fontId="7" fillId="22" borderId="21" xfId="51" applyNumberFormat="1" applyFont="1" applyFill="1" applyBorder="1" applyAlignment="1" applyProtection="1">
      <alignment horizontal="right" vertical="center" wrapText="1" indent="1"/>
    </xf>
    <xf numFmtId="4" fontId="7" fillId="22" borderId="22" xfId="23" applyNumberFormat="1" applyFont="1" applyFill="1" applyBorder="1" applyAlignment="1" applyProtection="1">
      <alignment horizontal="right" vertical="center" wrapText="1" indent="1"/>
    </xf>
    <xf numFmtId="3" fontId="7" fillId="22" borderId="22" xfId="0" applyNumberFormat="1" applyFont="1" applyFill="1" applyBorder="1" applyAlignment="1" applyProtection="1">
      <alignment horizontal="right" vertical="center" wrapText="1" indent="1"/>
    </xf>
    <xf numFmtId="4" fontId="7" fillId="22" borderId="22" xfId="55" applyNumberFormat="1" applyFont="1" applyFill="1" applyBorder="1" applyAlignment="1" applyProtection="1">
      <alignment horizontal="right" vertical="center" wrapText="1" indent="1"/>
    </xf>
    <xf numFmtId="3" fontId="7" fillId="22" borderId="22" xfId="51" applyNumberFormat="1" applyFont="1" applyFill="1" applyBorder="1" applyAlignment="1" applyProtection="1">
      <alignment horizontal="right" vertical="center" wrapText="1" indent="1"/>
    </xf>
    <xf numFmtId="165" fontId="7" fillId="22" borderId="48" xfId="0" applyNumberFormat="1" applyFont="1" applyFill="1" applyBorder="1" applyAlignment="1" applyProtection="1">
      <alignment horizontal="left" vertical="top" wrapText="1"/>
    </xf>
    <xf numFmtId="4" fontId="7" fillId="22" borderId="20" xfId="23" applyNumberFormat="1" applyFont="1" applyFill="1" applyBorder="1" applyAlignment="1" applyProtection="1">
      <alignment horizontal="right" vertical="center" wrapText="1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19" xfId="0" applyNumberFormat="1" applyFont="1" applyFill="1" applyBorder="1" applyAlignment="1" applyProtection="1">
      <alignment horizontal="right" vertical="center" wrapText="1" indent="1"/>
    </xf>
    <xf numFmtId="165" fontId="7" fillId="22" borderId="51" xfId="0" applyNumberFormat="1" applyFont="1" applyFill="1" applyBorder="1" applyAlignment="1" applyProtection="1">
      <alignment horizontal="left" vertical="top" wrapText="1"/>
    </xf>
    <xf numFmtId="3" fontId="7" fillId="22" borderId="35" xfId="0" applyNumberFormat="1" applyFont="1" applyFill="1" applyBorder="1" applyAlignment="1" applyProtection="1">
      <alignment horizontal="right" vertical="center" wrapText="1" indent="1"/>
    </xf>
    <xf numFmtId="3" fontId="7" fillId="22" borderId="33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right" wrapText="1"/>
    </xf>
    <xf numFmtId="172" fontId="7" fillId="22" borderId="56" xfId="23" applyNumberFormat="1" applyFont="1" applyFill="1" applyBorder="1" applyAlignment="1" applyProtection="1">
      <alignment vertical="center" wrapText="1"/>
    </xf>
    <xf numFmtId="43" fontId="54" fillId="22" borderId="78" xfId="23" applyFont="1" applyFill="1" applyBorder="1" applyAlignment="1" applyProtection="1">
      <alignment vertical="center"/>
    </xf>
    <xf numFmtId="169" fontId="54" fillId="22" borderId="76" xfId="23" applyNumberFormat="1" applyFont="1" applyFill="1" applyBorder="1" applyAlignment="1" applyProtection="1">
      <alignment vertical="center"/>
    </xf>
    <xf numFmtId="43" fontId="54" fillId="22" borderId="35" xfId="23" applyFont="1" applyFill="1" applyBorder="1" applyAlignment="1" applyProtection="1">
      <alignment vertical="center"/>
    </xf>
    <xf numFmtId="165" fontId="7" fillId="22" borderId="35" xfId="112" applyNumberFormat="1" applyFont="1" applyFill="1" applyBorder="1" applyAlignment="1" applyProtection="1">
      <alignment horizontal="left" vertical="center" wrapText="1"/>
    </xf>
    <xf numFmtId="172" fontId="7" fillId="22" borderId="75" xfId="23" applyNumberFormat="1" applyFont="1" applyFill="1" applyBorder="1" applyAlignment="1" applyProtection="1">
      <alignment vertical="center" wrapText="1"/>
    </xf>
    <xf numFmtId="43" fontId="54" fillId="22" borderId="55" xfId="23" applyFont="1" applyFill="1" applyBorder="1" applyAlignment="1" applyProtection="1">
      <alignment vertical="center"/>
    </xf>
    <xf numFmtId="169" fontId="54" fillId="22" borderId="47" xfId="23" applyNumberFormat="1" applyFont="1" applyFill="1" applyBorder="1" applyAlignment="1" applyProtection="1">
      <alignment vertical="center"/>
    </xf>
    <xf numFmtId="43" fontId="54" fillId="22" borderId="21" xfId="23" applyFont="1" applyFill="1" applyBorder="1" applyAlignment="1" applyProtection="1">
      <alignment vertical="center"/>
    </xf>
    <xf numFmtId="165" fontId="7" fillId="22" borderId="21" xfId="112" applyNumberFormat="1" applyFont="1" applyFill="1" applyBorder="1" applyAlignment="1" applyProtection="1">
      <alignment horizontal="left" vertical="center" wrapText="1"/>
    </xf>
    <xf numFmtId="172" fontId="7" fillId="22" borderId="46" xfId="23" applyNumberFormat="1" applyFont="1" applyFill="1" applyBorder="1" applyAlignment="1" applyProtection="1">
      <alignment vertical="center" wrapText="1"/>
    </xf>
    <xf numFmtId="43" fontId="54" fillId="22" borderId="79" xfId="23" applyFont="1" applyFill="1" applyBorder="1" applyAlignment="1" applyProtection="1">
      <alignment vertical="center"/>
    </xf>
    <xf numFmtId="169" fontId="54" fillId="22" borderId="77" xfId="23" applyNumberFormat="1" applyFont="1" applyFill="1" applyBorder="1" applyAlignment="1" applyProtection="1">
      <alignment vertical="center"/>
    </xf>
    <xf numFmtId="43" fontId="54" fillId="22" borderId="22" xfId="23" applyFont="1" applyFill="1" applyBorder="1" applyAlignment="1" applyProtection="1">
      <alignment vertical="center"/>
    </xf>
    <xf numFmtId="165" fontId="7" fillId="22" borderId="22" xfId="112" applyNumberFormat="1" applyFont="1" applyFill="1" applyBorder="1" applyAlignment="1" applyProtection="1">
      <alignment horizontal="left" vertical="center" wrapText="1"/>
    </xf>
    <xf numFmtId="172" fontId="7" fillId="22" borderId="115" xfId="23" applyNumberFormat="1" applyFont="1" applyFill="1" applyBorder="1" applyAlignment="1" applyProtection="1">
      <alignment vertical="center" wrapText="1"/>
    </xf>
    <xf numFmtId="43" fontId="54" fillId="22" borderId="117" xfId="23" applyFont="1" applyFill="1" applyBorder="1" applyAlignment="1" applyProtection="1">
      <alignment vertical="center"/>
    </xf>
    <xf numFmtId="169" fontId="54" fillId="22" borderId="116" xfId="23" applyNumberFormat="1" applyFont="1" applyFill="1" applyBorder="1" applyAlignment="1" applyProtection="1">
      <alignment vertical="center"/>
    </xf>
    <xf numFmtId="43" fontId="54" fillId="22" borderId="20" xfId="23" applyFont="1" applyFill="1" applyBorder="1" applyAlignment="1" applyProtection="1">
      <alignment vertical="center"/>
    </xf>
    <xf numFmtId="165" fontId="7" fillId="22" borderId="21" xfId="112" applyNumberFormat="1" applyFont="1" applyFill="1" applyBorder="1" applyAlignment="1" applyProtection="1">
      <alignment vertical="center" wrapText="1"/>
    </xf>
    <xf numFmtId="165" fontId="7" fillId="22" borderId="35" xfId="112" applyNumberFormat="1" applyFont="1" applyFill="1" applyBorder="1" applyAlignment="1" applyProtection="1">
      <alignment vertical="center" wrapText="1"/>
    </xf>
    <xf numFmtId="41" fontId="7" fillId="22" borderId="21" xfId="113" applyNumberFormat="1" applyFont="1" applyFill="1" applyBorder="1" applyAlignment="1" applyProtection="1">
      <alignment horizontal="right" vertical="center" wrapText="1" indent="1"/>
    </xf>
    <xf numFmtId="41" fontId="7" fillId="22" borderId="22" xfId="113" applyNumberFormat="1" applyFont="1" applyFill="1" applyBorder="1" applyAlignment="1" applyProtection="1">
      <alignment horizontal="right" vertical="center" wrapText="1" indent="1"/>
    </xf>
    <xf numFmtId="165" fontId="7" fillId="22" borderId="22" xfId="112" applyNumberFormat="1" applyFont="1" applyFill="1" applyBorder="1" applyAlignment="1" applyProtection="1">
      <alignment vertical="center" wrapText="1"/>
    </xf>
    <xf numFmtId="0" fontId="55" fillId="0" borderId="0" xfId="54" applyFont="1" applyFill="1" applyAlignment="1" applyProtection="1">
      <alignment vertical="center"/>
    </xf>
    <xf numFmtId="166" fontId="54" fillId="0" borderId="78" xfId="112" applyNumberFormat="1" applyFont="1" applyFill="1" applyBorder="1" applyAlignment="1" applyProtection="1">
      <alignment vertical="center"/>
    </xf>
    <xf numFmtId="169" fontId="54" fillId="0" borderId="76" xfId="23" applyNumberFormat="1" applyFont="1" applyFill="1" applyBorder="1" applyAlignment="1" applyProtection="1">
      <alignment vertical="center"/>
    </xf>
    <xf numFmtId="43" fontId="54" fillId="0" borderId="35" xfId="23" applyFont="1" applyFill="1" applyBorder="1" applyAlignment="1" applyProtection="1">
      <alignment vertical="center"/>
    </xf>
    <xf numFmtId="169" fontId="54" fillId="0" borderId="0" xfId="23" applyNumberFormat="1" applyFont="1" applyFill="1" applyProtection="1"/>
    <xf numFmtId="0" fontId="55" fillId="0" borderId="0" xfId="54" applyFont="1" applyFill="1" applyProtection="1"/>
    <xf numFmtId="43" fontId="54" fillId="0" borderId="0" xfId="23" applyFont="1" applyFill="1" applyProtection="1"/>
    <xf numFmtId="0" fontId="54" fillId="0" borderId="0" xfId="112" applyFont="1" applyFill="1" applyAlignment="1" applyProtection="1">
      <alignment wrapText="1"/>
    </xf>
    <xf numFmtId="0" fontId="57" fillId="20" borderId="19" xfId="112" applyFont="1" applyFill="1" applyBorder="1" applyAlignment="1" applyProtection="1">
      <alignment horizontal="center" vertical="center" wrapText="1"/>
    </xf>
    <xf numFmtId="169" fontId="57" fillId="20" borderId="19" xfId="23" applyNumberFormat="1" applyFont="1" applyFill="1" applyBorder="1" applyAlignment="1" applyProtection="1">
      <alignment horizontal="center" vertical="center" wrapText="1"/>
    </xf>
    <xf numFmtId="43" fontId="57" fillId="20" borderId="19" xfId="23" applyFont="1" applyFill="1" applyBorder="1" applyAlignment="1" applyProtection="1">
      <alignment horizontal="center" vertical="center" wrapText="1"/>
    </xf>
    <xf numFmtId="165" fontId="57" fillId="20" borderId="19" xfId="112" applyNumberFormat="1" applyFont="1" applyFill="1" applyBorder="1" applyAlignment="1" applyProtection="1">
      <alignment horizontal="center" vertical="center" wrapText="1"/>
    </xf>
    <xf numFmtId="166" fontId="54" fillId="0" borderId="0" xfId="112" applyNumberFormat="1" applyFont="1" applyFill="1" applyBorder="1" applyAlignment="1" applyProtection="1">
      <alignment vertical="center"/>
    </xf>
    <xf numFmtId="169" fontId="54" fillId="0" borderId="0" xfId="23" applyNumberFormat="1" applyFont="1" applyFill="1" applyBorder="1" applyAlignment="1" applyProtection="1">
      <alignment vertical="center"/>
    </xf>
    <xf numFmtId="0" fontId="55" fillId="0" borderId="0" xfId="54" applyFont="1" applyFill="1" applyBorder="1" applyProtection="1"/>
    <xf numFmtId="43" fontId="54" fillId="0" borderId="0" xfId="23" applyFont="1" applyFill="1" applyBorder="1" applyAlignment="1" applyProtection="1">
      <alignment vertical="center"/>
    </xf>
    <xf numFmtId="0" fontId="54" fillId="0" borderId="0" xfId="112" applyFont="1" applyFill="1" applyBorder="1" applyProtection="1"/>
    <xf numFmtId="165" fontId="7" fillId="0" borderId="0" xfId="112" applyNumberFormat="1" applyFont="1" applyFill="1" applyBorder="1" applyAlignment="1" applyProtection="1">
      <alignment horizontal="left" vertical="center" wrapText="1"/>
    </xf>
    <xf numFmtId="166" fontId="54" fillId="0" borderId="117" xfId="112" applyNumberFormat="1" applyFont="1" applyFill="1" applyBorder="1" applyAlignment="1" applyProtection="1">
      <alignment vertical="center"/>
    </xf>
    <xf numFmtId="169" fontId="54" fillId="0" borderId="116" xfId="23" applyNumberFormat="1" applyFont="1" applyFill="1" applyBorder="1" applyAlignment="1" applyProtection="1">
      <alignment vertical="center"/>
    </xf>
    <xf numFmtId="43" fontId="54" fillId="0" borderId="20" xfId="23" applyFont="1" applyFill="1" applyBorder="1" applyAlignment="1" applyProtection="1">
      <alignment vertical="center"/>
    </xf>
    <xf numFmtId="0" fontId="7" fillId="0" borderId="0" xfId="54" applyFont="1" applyFill="1" applyProtection="1"/>
    <xf numFmtId="169" fontId="7" fillId="0" borderId="0" xfId="23" applyNumberFormat="1" applyFont="1" applyFill="1" applyProtection="1"/>
    <xf numFmtId="43" fontId="7" fillId="0" borderId="0" xfId="23" applyFont="1" applyFill="1" applyProtection="1"/>
    <xf numFmtId="0" fontId="7" fillId="0" borderId="0" xfId="54" applyFont="1" applyFill="1" applyAlignment="1" applyProtection="1">
      <alignment wrapText="1"/>
    </xf>
    <xf numFmtId="0" fontId="55" fillId="0" borderId="0" xfId="54" applyFont="1" applyFill="1" applyAlignment="1" applyProtection="1">
      <alignment horizontal="center"/>
    </xf>
    <xf numFmtId="0" fontId="54" fillId="0" borderId="0" xfId="112" applyFont="1" applyFill="1" applyAlignment="1" applyProtection="1">
      <alignment horizontal="center"/>
    </xf>
    <xf numFmtId="0" fontId="54" fillId="0" borderId="0" xfId="112" applyFont="1" applyFill="1" applyAlignment="1" applyProtection="1">
      <alignment vertical="center"/>
    </xf>
    <xf numFmtId="0" fontId="54" fillId="0" borderId="0" xfId="54" applyFont="1" applyFill="1" applyAlignment="1" applyProtection="1">
      <alignment vertical="center"/>
    </xf>
    <xf numFmtId="4" fontId="54" fillId="0" borderId="0" xfId="112" applyNumberFormat="1" applyFont="1" applyFill="1" applyProtection="1"/>
    <xf numFmtId="43" fontId="54" fillId="0" borderId="116" xfId="23" applyFont="1" applyFill="1" applyBorder="1" applyAlignment="1" applyProtection="1">
      <alignment vertical="center"/>
    </xf>
    <xf numFmtId="43" fontId="54" fillId="0" borderId="77" xfId="23" applyFont="1" applyFill="1" applyBorder="1" applyAlignment="1" applyProtection="1">
      <alignment vertical="center"/>
    </xf>
    <xf numFmtId="41" fontId="54" fillId="0" borderId="0" xfId="112" applyNumberFormat="1" applyFont="1" applyFill="1" applyProtection="1"/>
    <xf numFmtId="41" fontId="57" fillId="20" borderId="19" xfId="112" applyNumberFormat="1" applyFont="1" applyFill="1" applyBorder="1" applyAlignment="1" applyProtection="1">
      <alignment horizontal="center" vertical="center"/>
    </xf>
    <xf numFmtId="169" fontId="7" fillId="0" borderId="0" xfId="23" applyNumberFormat="1" applyFont="1" applyFill="1" applyBorder="1" applyProtection="1"/>
    <xf numFmtId="41" fontId="7" fillId="0" borderId="0" xfId="114" applyNumberFormat="1" applyFont="1" applyFill="1" applyBorder="1" applyAlignment="1" applyProtection="1">
      <alignment vertical="top"/>
    </xf>
    <xf numFmtId="44" fontId="7" fillId="0" borderId="0" xfId="114" applyFont="1" applyFill="1" applyBorder="1" applyAlignment="1" applyProtection="1">
      <alignment vertical="top"/>
    </xf>
    <xf numFmtId="169" fontId="7" fillId="0" borderId="0" xfId="23" applyNumberFormat="1" applyFont="1" applyFill="1" applyBorder="1" applyAlignment="1" applyProtection="1">
      <alignment vertical="top"/>
    </xf>
    <xf numFmtId="43" fontId="7" fillId="0" borderId="0" xfId="23" applyFont="1" applyFill="1" applyBorder="1" applyAlignment="1" applyProtection="1">
      <alignment vertical="top"/>
    </xf>
    <xf numFmtId="44" fontId="7" fillId="0" borderId="0" xfId="114" applyFont="1" applyFill="1" applyBorder="1" applyAlignment="1" applyProtection="1">
      <alignment vertical="top" wrapText="1"/>
    </xf>
    <xf numFmtId="4" fontId="7" fillId="22" borderId="19" xfId="55" applyNumberFormat="1" applyFont="1" applyFill="1" applyBorder="1" applyAlignment="1" applyProtection="1">
      <alignment horizontal="right" vertical="center" wrapText="1" indent="1"/>
    </xf>
    <xf numFmtId="3" fontId="7" fillId="22" borderId="19" xfId="51" applyNumberFormat="1" applyFont="1" applyFill="1" applyBorder="1" applyAlignment="1" applyProtection="1">
      <alignment horizontal="right" vertical="center" wrapText="1" indent="1"/>
    </xf>
    <xf numFmtId="0" fontId="9" fillId="0" borderId="0" xfId="0" applyNumberFormat="1" applyFont="1" applyFill="1" applyProtection="1"/>
    <xf numFmtId="0" fontId="11" fillId="20" borderId="19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11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1" fillId="20" borderId="48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Protection="1"/>
    <xf numFmtId="0" fontId="11" fillId="20" borderId="1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165" fontId="55" fillId="0" borderId="0" xfId="0" applyNumberFormat="1" applyFont="1" applyFill="1" applyBorder="1" applyAlignment="1" applyProtection="1">
      <alignment horizontal="left" vertical="top" wrapText="1"/>
    </xf>
    <xf numFmtId="165" fontId="55" fillId="0" borderId="54" xfId="0" applyNumberFormat="1" applyFont="1" applyFill="1" applyBorder="1" applyAlignment="1" applyProtection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</xf>
    <xf numFmtId="4" fontId="5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3" fontId="10" fillId="20" borderId="19" xfId="0" applyNumberFormat="1" applyFont="1" applyFill="1" applyBorder="1" applyAlignment="1" applyProtection="1">
      <alignment horizontal="right" vertical="center" indent="1"/>
    </xf>
    <xf numFmtId="0" fontId="15" fillId="22" borderId="104" xfId="54" applyFont="1" applyFill="1" applyBorder="1" applyAlignment="1" applyProtection="1">
      <alignment horizontal="left" vertical="center" wrapText="1"/>
      <protection locked="0"/>
    </xf>
    <xf numFmtId="0" fontId="15" fillId="22" borderId="105" xfId="54" applyFont="1" applyFill="1" applyBorder="1" applyAlignment="1" applyProtection="1">
      <alignment horizontal="left" vertical="center" wrapText="1"/>
      <protection locked="0"/>
    </xf>
    <xf numFmtId="0" fontId="15" fillId="22" borderId="106" xfId="54" applyFont="1" applyFill="1" applyBorder="1" applyAlignment="1" applyProtection="1">
      <alignment horizontal="left" vertical="center" wrapText="1"/>
      <protection locked="0"/>
    </xf>
    <xf numFmtId="0" fontId="15" fillId="20" borderId="85" xfId="54" applyFont="1" applyFill="1" applyBorder="1" applyAlignment="1">
      <alignment horizontal="center"/>
    </xf>
    <xf numFmtId="0" fontId="15" fillId="20" borderId="86" xfId="54" applyFont="1" applyFill="1" applyBorder="1" applyAlignment="1">
      <alignment horizontal="center"/>
    </xf>
    <xf numFmtId="0" fontId="7" fillId="22" borderId="113" xfId="54" applyNumberFormat="1" applyFill="1" applyBorder="1" applyAlignment="1" applyProtection="1">
      <alignment horizontal="left" vertical="top" wrapText="1"/>
      <protection locked="0"/>
    </xf>
    <xf numFmtId="0" fontId="7" fillId="22" borderId="57" xfId="54" applyNumberFormat="1" applyFill="1" applyBorder="1" applyAlignment="1" applyProtection="1">
      <alignment horizontal="left" vertical="top" wrapText="1"/>
      <protection locked="0"/>
    </xf>
    <xf numFmtId="0" fontId="7" fillId="22" borderId="59" xfId="54" applyNumberFormat="1" applyFill="1" applyBorder="1" applyAlignment="1" applyProtection="1">
      <alignment horizontal="left" vertical="top" wrapText="1"/>
      <protection locked="0"/>
    </xf>
    <xf numFmtId="0" fontId="7" fillId="22" borderId="83" xfId="54" applyNumberFormat="1" applyFill="1" applyBorder="1" applyAlignment="1" applyProtection="1">
      <alignment horizontal="left" vertical="top" wrapText="1"/>
      <protection locked="0"/>
    </xf>
    <xf numFmtId="0" fontId="7" fillId="22" borderId="110" xfId="54" applyNumberFormat="1" applyFill="1" applyBorder="1" applyAlignment="1" applyProtection="1">
      <alignment horizontal="left" vertical="top" wrapText="1"/>
      <protection locked="0"/>
    </xf>
    <xf numFmtId="0" fontId="7" fillId="22" borderId="61" xfId="54" applyNumberFormat="1" applyFill="1" applyBorder="1" applyAlignment="1" applyProtection="1">
      <alignment horizontal="left" vertical="top" wrapText="1"/>
      <protection locked="0"/>
    </xf>
    <xf numFmtId="14" fontId="7" fillId="22" borderId="108" xfId="54" applyNumberFormat="1" applyFont="1" applyFill="1" applyBorder="1" applyAlignment="1" applyProtection="1">
      <alignment horizontal="left" vertical="center" wrapText="1"/>
      <protection locked="0"/>
    </xf>
    <xf numFmtId="14" fontId="7" fillId="22" borderId="109" xfId="54" applyNumberFormat="1" applyFont="1" applyFill="1" applyBorder="1" applyAlignment="1" applyProtection="1">
      <alignment horizontal="left" vertical="center" wrapText="1"/>
      <protection locked="0"/>
    </xf>
    <xf numFmtId="14" fontId="7" fillId="22" borderId="82" xfId="54" applyNumberFormat="1" applyFont="1" applyFill="1" applyBorder="1" applyAlignment="1" applyProtection="1">
      <alignment horizontal="left" vertical="center" wrapText="1"/>
      <protection locked="0"/>
    </xf>
    <xf numFmtId="0" fontId="7" fillId="22" borderId="107" xfId="54" applyFont="1" applyFill="1" applyBorder="1" applyAlignment="1" applyProtection="1">
      <alignment horizontal="left" vertical="center" wrapText="1"/>
      <protection locked="0"/>
    </xf>
    <xf numFmtId="0" fontId="7" fillId="22" borderId="16" xfId="54" applyFont="1" applyFill="1" applyBorder="1" applyAlignment="1" applyProtection="1">
      <alignment horizontal="left" vertical="center" wrapText="1"/>
      <protection locked="0"/>
    </xf>
    <xf numFmtId="0" fontId="7" fillId="22" borderId="81" xfId="54" applyFont="1" applyFill="1" applyBorder="1" applyAlignment="1" applyProtection="1">
      <alignment horizontal="left" vertical="center" wrapText="1"/>
      <protection locked="0"/>
    </xf>
    <xf numFmtId="0" fontId="7" fillId="0" borderId="107" xfId="54" applyFont="1" applyFill="1" applyBorder="1" applyAlignment="1" applyProtection="1">
      <alignment horizontal="left" vertical="center" wrapText="1"/>
    </xf>
    <xf numFmtId="0" fontId="7" fillId="0" borderId="16" xfId="54" applyFont="1" applyFill="1" applyBorder="1" applyAlignment="1" applyProtection="1">
      <alignment horizontal="left" vertical="center" wrapText="1"/>
    </xf>
    <xf numFmtId="0" fontId="7" fillId="0" borderId="81" xfId="54" applyFont="1" applyFill="1" applyBorder="1" applyAlignment="1" applyProtection="1">
      <alignment horizontal="left" vertical="center" wrapText="1"/>
    </xf>
    <xf numFmtId="0" fontId="7" fillId="0" borderId="58" xfId="54" applyFont="1" applyFill="1" applyBorder="1" applyAlignment="1" applyProtection="1">
      <alignment horizontal="left" vertical="center" wrapText="1"/>
    </xf>
    <xf numFmtId="0" fontId="7" fillId="0" borderId="55" xfId="54" applyFont="1" applyFill="1" applyBorder="1" applyAlignment="1" applyProtection="1">
      <alignment horizontal="left" vertical="center" wrapText="1"/>
    </xf>
    <xf numFmtId="0" fontId="7" fillId="0" borderId="64" xfId="54" applyFont="1" applyFill="1" applyBorder="1" applyAlignment="1" applyProtection="1">
      <alignment horizontal="left" vertical="center" wrapText="1"/>
    </xf>
    <xf numFmtId="0" fontId="7" fillId="22" borderId="58" xfId="54" applyFont="1" applyFill="1" applyBorder="1" applyAlignment="1" applyProtection="1">
      <alignment horizontal="left" vertical="center" wrapText="1"/>
      <protection locked="0"/>
    </xf>
    <xf numFmtId="0" fontId="7" fillId="22" borderId="55" xfId="54" applyFont="1" applyFill="1" applyBorder="1" applyAlignment="1" applyProtection="1">
      <alignment horizontal="left" vertical="center" wrapText="1"/>
      <protection locked="0"/>
    </xf>
    <xf numFmtId="0" fontId="7" fillId="22" borderId="64" xfId="54" applyFont="1" applyFill="1" applyBorder="1" applyAlignment="1" applyProtection="1">
      <alignment horizontal="left" vertical="center" wrapText="1"/>
      <protection locked="0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9" fontId="58" fillId="0" borderId="31" xfId="0" applyNumberFormat="1" applyFont="1" applyFill="1" applyBorder="1" applyAlignment="1">
      <alignment horizontal="left" vertical="top"/>
    </xf>
    <xf numFmtId="0" fontId="58" fillId="0" borderId="32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9" fontId="58" fillId="0" borderId="16" xfId="0" applyNumberFormat="1" applyFont="1" applyFill="1" applyBorder="1" applyAlignment="1">
      <alignment horizontal="left" vertical="top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58" fillId="0" borderId="26" xfId="0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1" fillId="20" borderId="23" xfId="0" applyNumberFormat="1" applyFont="1" applyFill="1" applyBorder="1" applyAlignment="1" applyProtection="1">
      <alignment horizontal="center" vertical="center" wrapText="1"/>
    </xf>
    <xf numFmtId="0" fontId="11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7" fillId="20" borderId="44" xfId="0" applyNumberFormat="1" applyFont="1" applyFill="1" applyBorder="1" applyAlignment="1">
      <alignment horizontal="center" vertical="center" wrapText="1"/>
    </xf>
    <xf numFmtId="0" fontId="57" fillId="20" borderId="24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9" fontId="58" fillId="0" borderId="16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9" fontId="58" fillId="0" borderId="31" xfId="0" applyNumberFormat="1" applyFont="1" applyFill="1" applyBorder="1" applyAlignment="1" applyProtection="1">
      <alignment horizontal="left" vertical="top"/>
    </xf>
    <xf numFmtId="0" fontId="58" fillId="0" borderId="32" xfId="0" applyNumberFormat="1" applyFont="1" applyFill="1" applyBorder="1" applyAlignment="1" applyProtection="1">
      <alignment horizontal="left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58" fillId="0" borderId="45" xfId="0" applyNumberFormat="1" applyFont="1" applyFill="1" applyBorder="1" applyAlignment="1" applyProtection="1">
      <alignment horizontal="left" vertical="top"/>
    </xf>
    <xf numFmtId="0" fontId="58" fillId="0" borderId="45" xfId="0" applyFont="1" applyFill="1" applyBorder="1" applyAlignment="1" applyProtection="1">
      <alignment horizontal="center" vertical="top"/>
    </xf>
    <xf numFmtId="0" fontId="58" fillId="0" borderId="38" xfId="0" applyNumberFormat="1" applyFont="1" applyFill="1" applyBorder="1" applyAlignment="1" applyProtection="1">
      <alignment horizontal="left" vertical="top"/>
    </xf>
    <xf numFmtId="165" fontId="7" fillId="22" borderId="68" xfId="112" applyNumberFormat="1" applyFont="1" applyFill="1" applyBorder="1" applyAlignment="1" applyProtection="1">
      <alignment vertical="center" wrapText="1"/>
      <protection locked="0"/>
    </xf>
    <xf numFmtId="165" fontId="7" fillId="22" borderId="69" xfId="112" applyNumberFormat="1" applyFont="1" applyFill="1" applyBorder="1" applyAlignment="1" applyProtection="1">
      <alignment vertical="center" wrapText="1"/>
      <protection locked="0"/>
    </xf>
    <xf numFmtId="165" fontId="7" fillId="22" borderId="70" xfId="112" applyNumberFormat="1" applyFont="1" applyFill="1" applyBorder="1" applyAlignment="1" applyProtection="1">
      <alignment vertical="center" wrapText="1"/>
      <protection locked="0"/>
    </xf>
    <xf numFmtId="165" fontId="7" fillId="22" borderId="72" xfId="112" applyNumberFormat="1" applyFont="1" applyFill="1" applyBorder="1" applyAlignment="1" applyProtection="1">
      <alignment vertical="center" wrapText="1"/>
      <protection locked="0"/>
    </xf>
    <xf numFmtId="165" fontId="7" fillId="22" borderId="73" xfId="112" applyNumberFormat="1" applyFont="1" applyFill="1" applyBorder="1" applyAlignment="1" applyProtection="1">
      <alignment vertical="center" wrapText="1"/>
      <protection locked="0"/>
    </xf>
    <xf numFmtId="165" fontId="7" fillId="22" borderId="74" xfId="112" applyNumberFormat="1" applyFont="1" applyFill="1" applyBorder="1" applyAlignment="1" applyProtection="1">
      <alignment vertical="center" wrapText="1"/>
      <protection locked="0"/>
    </xf>
    <xf numFmtId="165" fontId="57" fillId="20" borderId="23" xfId="112" applyNumberFormat="1" applyFont="1" applyFill="1" applyBorder="1" applyAlignment="1">
      <alignment horizontal="center" vertical="center" wrapText="1"/>
    </xf>
    <xf numFmtId="165" fontId="57" fillId="20" borderId="44" xfId="112" applyNumberFormat="1" applyFont="1" applyFill="1" applyBorder="1" applyAlignment="1">
      <alignment horizontal="center" vertical="center" wrapText="1"/>
    </xf>
    <xf numFmtId="165" fontId="57" fillId="20" borderId="24" xfId="112" applyNumberFormat="1" applyFont="1" applyFill="1" applyBorder="1" applyAlignment="1">
      <alignment horizontal="center" vertical="center" wrapText="1"/>
    </xf>
    <xf numFmtId="165" fontId="7" fillId="22" borderId="65" xfId="112" applyNumberFormat="1" applyFont="1" applyFill="1" applyBorder="1" applyAlignment="1" applyProtection="1">
      <alignment vertical="center" wrapText="1"/>
      <protection locked="0"/>
    </xf>
    <xf numFmtId="165" fontId="7" fillId="22" borderId="66" xfId="112" applyNumberFormat="1" applyFont="1" applyFill="1" applyBorder="1" applyAlignment="1" applyProtection="1">
      <alignment vertical="center" wrapText="1"/>
      <protection locked="0"/>
    </xf>
    <xf numFmtId="165" fontId="7" fillId="22" borderId="67" xfId="112" applyNumberFormat="1" applyFont="1" applyFill="1" applyBorder="1" applyAlignment="1" applyProtection="1">
      <alignment vertical="center" wrapText="1"/>
      <protection locked="0"/>
    </xf>
    <xf numFmtId="0" fontId="58" fillId="0" borderId="28" xfId="23" applyNumberFormat="1" applyFont="1" applyFill="1" applyBorder="1" applyAlignment="1" applyProtection="1">
      <alignment horizontal="left" vertical="top"/>
    </xf>
    <xf numFmtId="0" fontId="58" fillId="0" borderId="16" xfId="23" applyNumberFormat="1" applyFont="1" applyFill="1" applyBorder="1" applyAlignment="1" applyProtection="1">
      <alignment horizontal="left" vertical="top"/>
    </xf>
    <xf numFmtId="0" fontId="58" fillId="0" borderId="29" xfId="23" applyNumberFormat="1" applyFont="1" applyFill="1" applyBorder="1" applyAlignment="1" applyProtection="1">
      <alignment horizontal="left" vertical="top"/>
    </xf>
  </cellXfs>
  <cellStyles count="129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3" xfId="26" xr:uid="{00000000-0005-0000-0000-000039000000}"/>
    <cellStyle name="Komma 3 2" xfId="82" xr:uid="{00000000-0005-0000-0000-00003A000000}"/>
    <cellStyle name="Komma 3 3" xfId="70" xr:uid="{00000000-0005-0000-0000-00003B000000}"/>
    <cellStyle name="Komma 4" xfId="27" xr:uid="{00000000-0005-0000-0000-00003C000000}"/>
    <cellStyle name="Komma 4 2" xfId="59" xr:uid="{00000000-0005-0000-0000-00003D000000}"/>
    <cellStyle name="Komma 4 2 2" xfId="83" xr:uid="{00000000-0005-0000-0000-00003E000000}"/>
    <cellStyle name="Komma 4 2 2 2" xfId="119" xr:uid="{00000000-0005-0000-0000-00003F000000}"/>
    <cellStyle name="Komma 5" xfId="58" xr:uid="{00000000-0005-0000-0000-000040000000}"/>
    <cellStyle name="Komma 5 2" xfId="116" xr:uid="{00000000-0005-0000-0000-000041000000}"/>
    <cellStyle name="Komma 6" xfId="113" xr:uid="{00000000-0005-0000-0000-000042000000}"/>
    <cellStyle name="Komma 6 2" xfId="126" xr:uid="{00000000-0005-0000-0000-000043000000}"/>
    <cellStyle name="LineHeader" xfId="28" xr:uid="{00000000-0005-0000-0000-000044000000}"/>
    <cellStyle name="LineTotals" xfId="29" xr:uid="{00000000-0005-0000-0000-000045000000}"/>
    <cellStyle name="LineTotals 2" xfId="60" xr:uid="{00000000-0005-0000-0000-000046000000}"/>
    <cellStyle name="Neutral" xfId="30" builtinId="28" customBuiltin="1"/>
    <cellStyle name="Normal_SHEET" xfId="31" xr:uid="{00000000-0005-0000-0000-000048000000}"/>
    <cellStyle name="Notiz" xfId="32" builtinId="10" customBuiltin="1"/>
    <cellStyle name="Notiz 2" xfId="84" xr:uid="{00000000-0005-0000-0000-00004A000000}"/>
    <cellStyle name="Notiz 3" xfId="71" xr:uid="{00000000-0005-0000-0000-00004B000000}"/>
    <cellStyle name="Prozent" xfId="33" builtinId="5"/>
    <cellStyle name="Prozent 2" xfId="34" xr:uid="{00000000-0005-0000-0000-00004D000000}"/>
    <cellStyle name="Prozent 2 2" xfId="56" xr:uid="{00000000-0005-0000-0000-00004E000000}"/>
    <cellStyle name="Prozent 3" xfId="35" xr:uid="{00000000-0005-0000-0000-00004F000000}"/>
    <cellStyle name="Prozent 3 2" xfId="36" xr:uid="{00000000-0005-0000-0000-000050000000}"/>
    <cellStyle name="Prozent 3 2 2" xfId="86" xr:uid="{00000000-0005-0000-0000-000051000000}"/>
    <cellStyle name="Prozent 3 2 3" xfId="73" xr:uid="{00000000-0005-0000-0000-000052000000}"/>
    <cellStyle name="Prozent 3 3" xfId="85" xr:uid="{00000000-0005-0000-0000-000053000000}"/>
    <cellStyle name="Prozent 3 4" xfId="72" xr:uid="{00000000-0005-0000-0000-000054000000}"/>
    <cellStyle name="Prozent 4" xfId="37" xr:uid="{00000000-0005-0000-0000-000055000000}"/>
    <cellStyle name="Prozent 4 2" xfId="61" xr:uid="{00000000-0005-0000-0000-000056000000}"/>
    <cellStyle name="Prozent 4 2 2" xfId="87" xr:uid="{00000000-0005-0000-0000-000057000000}"/>
    <cellStyle name="Prozent 4 2 2 2" xfId="120" xr:uid="{00000000-0005-0000-0000-000058000000}"/>
    <cellStyle name="Prozent 5" xfId="57" xr:uid="{00000000-0005-0000-0000-000059000000}"/>
    <cellStyle name="Prozent 5 2" xfId="110" xr:uid="{00000000-0005-0000-0000-00005A000000}"/>
    <cellStyle name="Prozent 5 3" xfId="111" xr:uid="{00000000-0005-0000-0000-00005B000000}"/>
    <cellStyle name="Prozent 5 3 2" xfId="124" xr:uid="{00000000-0005-0000-0000-00005C000000}"/>
    <cellStyle name="RowNumber" xfId="38" xr:uid="{00000000-0005-0000-0000-00005D000000}"/>
    <cellStyle name="Schlecht" xfId="39" builtinId="27" customBuiltin="1"/>
    <cellStyle name="Standard" xfId="0" builtinId="0"/>
    <cellStyle name="Standard 2" xfId="40" xr:uid="{00000000-0005-0000-0000-000060000000}"/>
    <cellStyle name="Standard 2 2" xfId="41" xr:uid="{00000000-0005-0000-0000-000061000000}"/>
    <cellStyle name="Standard 2 2 2" xfId="54" xr:uid="{00000000-0005-0000-0000-000062000000}"/>
    <cellStyle name="Standard 2 3" xfId="88" xr:uid="{00000000-0005-0000-0000-000063000000}"/>
    <cellStyle name="Standard 2 4" xfId="128" xr:uid="{00000000-0005-0000-0000-000064000000}"/>
    <cellStyle name="Standard 3" xfId="42" xr:uid="{00000000-0005-0000-0000-000065000000}"/>
    <cellStyle name="Standard 3 2" xfId="62" xr:uid="{00000000-0005-0000-0000-000066000000}"/>
    <cellStyle name="Standard 3 2 2" xfId="108" xr:uid="{00000000-0005-0000-0000-000067000000}"/>
    <cellStyle name="Standard 3 2 2 2" xfId="122" xr:uid="{00000000-0005-0000-0000-000068000000}"/>
    <cellStyle name="Standard 3 2 3" xfId="117" xr:uid="{00000000-0005-0000-0000-000069000000}"/>
    <cellStyle name="Standard 3 3" xfId="109" xr:uid="{00000000-0005-0000-0000-00006A000000}"/>
    <cellStyle name="Standard 3 3 2" xfId="123" xr:uid="{00000000-0005-0000-0000-00006B000000}"/>
    <cellStyle name="Standard 3 4" xfId="89" xr:uid="{00000000-0005-0000-0000-00006C000000}"/>
    <cellStyle name="Standard 3 4 2" xfId="121" xr:uid="{00000000-0005-0000-0000-00006D000000}"/>
    <cellStyle name="Standard 3 5" xfId="74" xr:uid="{00000000-0005-0000-0000-00006E000000}"/>
    <cellStyle name="Standard 3 5 2" xfId="118" xr:uid="{00000000-0005-0000-0000-00006F000000}"/>
    <cellStyle name="Standard 3 6" xfId="115" xr:uid="{00000000-0005-0000-0000-000070000000}"/>
    <cellStyle name="Standard 4" xfId="112" xr:uid="{00000000-0005-0000-0000-000071000000}"/>
    <cellStyle name="Standard 4 2" xfId="125" xr:uid="{00000000-0005-0000-0000-000072000000}"/>
    <cellStyle name="SumTotals" xfId="43" xr:uid="{00000000-0005-0000-0000-000073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9000000}"/>
    <cellStyle name="Verknüpfte Zelle" xfId="50" builtinId="24" customBuiltin="1"/>
    <cellStyle name="Währung" xfId="51" builtinId="4"/>
    <cellStyle name="Währung 2" xfId="63" xr:uid="{00000000-0005-0000-0000-00007C000000}"/>
    <cellStyle name="Währung 3" xfId="114" xr:uid="{00000000-0005-0000-0000-00007D000000}"/>
    <cellStyle name="Währung 3 2" xfId="127" xr:uid="{00000000-0005-0000-0000-00007E000000}"/>
    <cellStyle name="Warnender Text" xfId="52" builtinId="11" customBuiltin="1"/>
    <cellStyle name="Zelle überprüfen" xfId="53" builtinId="23" customBuiltin="1"/>
  </cellStyles>
  <dxfs count="4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53125" defaultRowHeight="15.65" customHeight="1" x14ac:dyDescent="0.25"/>
  <cols>
    <col min="1" max="1" width="3.54296875" style="95" customWidth="1"/>
    <col min="2" max="2" width="49.54296875" style="95" bestFit="1" customWidth="1"/>
    <col min="3" max="15" width="17.7265625" style="95" customWidth="1"/>
    <col min="16" max="16384" width="11.453125" style="95"/>
  </cols>
  <sheetData>
    <row r="1" spans="1:100" ht="13" thickBot="1" x14ac:dyDescent="0.3">
      <c r="A1" s="137"/>
      <c r="B1" s="137" t="s">
        <v>332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</row>
    <row r="2" spans="1:100" s="115" customFormat="1" ht="18.5" thickBot="1" x14ac:dyDescent="0.45">
      <c r="A2" s="241"/>
      <c r="B2" s="329" t="s">
        <v>227</v>
      </c>
      <c r="C2" s="242"/>
      <c r="D2" s="243"/>
      <c r="E2" s="240"/>
      <c r="F2" s="137"/>
      <c r="G2" s="241"/>
      <c r="H2" s="136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</row>
    <row r="3" spans="1:100" ht="16" thickBot="1" x14ac:dyDescent="0.4">
      <c r="A3" s="137"/>
      <c r="B3" s="330"/>
      <c r="C3" s="137"/>
      <c r="D3" s="137"/>
      <c r="E3" s="244"/>
      <c r="F3" s="245"/>
      <c r="G3" s="137"/>
      <c r="H3" s="136"/>
      <c r="I3" s="136"/>
      <c r="J3" s="136"/>
      <c r="K3" s="136"/>
      <c r="L3" s="136"/>
      <c r="M3" s="136"/>
      <c r="N3" s="136"/>
      <c r="O3" s="136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</row>
    <row r="4" spans="1:100" s="309" customFormat="1" ht="15.65" customHeight="1" x14ac:dyDescent="0.25">
      <c r="A4" s="307"/>
      <c r="B4" s="327" t="s">
        <v>10</v>
      </c>
      <c r="C4" s="580"/>
      <c r="D4" s="581"/>
      <c r="E4" s="582"/>
      <c r="F4" s="308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</row>
    <row r="5" spans="1:100" s="309" customFormat="1" ht="15" customHeight="1" x14ac:dyDescent="0.25">
      <c r="A5" s="307"/>
      <c r="B5" s="327" t="s">
        <v>226</v>
      </c>
      <c r="C5" s="594"/>
      <c r="D5" s="595"/>
      <c r="E5" s="596"/>
      <c r="F5" s="310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</row>
    <row r="6" spans="1:100" s="311" customFormat="1" ht="39" customHeight="1" x14ac:dyDescent="0.25">
      <c r="A6" s="310"/>
      <c r="B6" s="327" t="s">
        <v>112</v>
      </c>
      <c r="C6" s="594"/>
      <c r="D6" s="595"/>
      <c r="E6" s="596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</row>
    <row r="7" spans="1:100" s="309" customFormat="1" ht="15" customHeight="1" x14ac:dyDescent="0.25">
      <c r="A7" s="307"/>
      <c r="B7" s="327" t="s">
        <v>71</v>
      </c>
      <c r="C7" s="597"/>
      <c r="D7" s="598"/>
      <c r="E7" s="599"/>
      <c r="F7" s="310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</row>
    <row r="8" spans="1:100" s="309" customFormat="1" ht="15" customHeight="1" x14ac:dyDescent="0.25">
      <c r="A8" s="307"/>
      <c r="B8" s="327" t="s">
        <v>14</v>
      </c>
      <c r="C8" s="600" t="s">
        <v>272</v>
      </c>
      <c r="D8" s="601"/>
      <c r="E8" s="602"/>
      <c r="F8" s="310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</row>
    <row r="9" spans="1:100" s="309" customFormat="1" ht="15" customHeight="1" x14ac:dyDescent="0.25">
      <c r="A9" s="307"/>
      <c r="B9" s="327" t="s">
        <v>38</v>
      </c>
      <c r="C9" s="603"/>
      <c r="D9" s="604"/>
      <c r="E9" s="605"/>
      <c r="F9" s="310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</row>
    <row r="10" spans="1:100" s="309" customFormat="1" ht="15" customHeight="1" x14ac:dyDescent="0.25">
      <c r="A10" s="307"/>
      <c r="B10" s="328" t="s">
        <v>163</v>
      </c>
      <c r="C10" s="600"/>
      <c r="D10" s="601"/>
      <c r="E10" s="602"/>
      <c r="F10" s="310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</row>
    <row r="11" spans="1:100" s="309" customFormat="1" ht="15" customHeight="1" x14ac:dyDescent="0.25">
      <c r="A11" s="307"/>
      <c r="B11" s="328" t="s">
        <v>236</v>
      </c>
      <c r="C11" s="594"/>
      <c r="D11" s="595"/>
      <c r="E11" s="596"/>
      <c r="F11" s="310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</row>
    <row r="12" spans="1:100" s="309" customFormat="1" ht="15" customHeight="1" x14ac:dyDescent="0.25">
      <c r="A12" s="307"/>
      <c r="B12" s="328" t="s">
        <v>237</v>
      </c>
      <c r="C12" s="600"/>
      <c r="D12" s="601"/>
      <c r="E12" s="602"/>
      <c r="F12" s="310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</row>
    <row r="13" spans="1:100" s="309" customFormat="1" ht="15" customHeight="1" x14ac:dyDescent="0.25">
      <c r="A13" s="307"/>
      <c r="B13" s="327" t="s">
        <v>103</v>
      </c>
      <c r="C13" s="603"/>
      <c r="D13" s="604"/>
      <c r="E13" s="605"/>
      <c r="F13" s="310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</row>
    <row r="14" spans="1:100" s="309" customFormat="1" ht="15" customHeight="1" x14ac:dyDescent="0.25">
      <c r="A14" s="307"/>
      <c r="B14" s="327" t="s">
        <v>72</v>
      </c>
      <c r="C14" s="603"/>
      <c r="D14" s="604"/>
      <c r="E14" s="605"/>
      <c r="F14" s="310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</row>
    <row r="15" spans="1:100" s="309" customFormat="1" ht="15" customHeight="1" thickBot="1" x14ac:dyDescent="0.3">
      <c r="A15" s="307"/>
      <c r="B15" s="327" t="s">
        <v>68</v>
      </c>
      <c r="C15" s="591"/>
      <c r="D15" s="592"/>
      <c r="E15" s="593"/>
      <c r="F15" s="310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</row>
    <row r="16" spans="1:100" ht="18" x14ac:dyDescent="0.4">
      <c r="A16" s="137"/>
      <c r="B16" s="245"/>
      <c r="C16" s="137"/>
      <c r="D16" s="137"/>
      <c r="E16" s="137"/>
      <c r="F16" s="241"/>
      <c r="G16" s="137"/>
      <c r="H16" s="136"/>
      <c r="I16" s="136"/>
      <c r="J16" s="136"/>
      <c r="K16" s="136"/>
      <c r="L16" s="136"/>
      <c r="M16" s="136"/>
      <c r="N16" s="136"/>
      <c r="O16" s="136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</row>
    <row r="17" spans="1:100" ht="13" thickBot="1" x14ac:dyDescent="0.3">
      <c r="A17" s="137"/>
      <c r="B17" s="137"/>
      <c r="C17" s="137"/>
      <c r="D17" s="137"/>
      <c r="E17" s="137"/>
      <c r="F17" s="137"/>
      <c r="G17" s="138"/>
      <c r="H17" s="139"/>
      <c r="I17" s="139"/>
      <c r="J17" s="139"/>
      <c r="K17" s="136"/>
      <c r="L17" s="136"/>
      <c r="M17" s="136"/>
      <c r="N17" s="136"/>
      <c r="O17" s="136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</row>
    <row r="18" spans="1:100" ht="15.5" x14ac:dyDescent="0.35">
      <c r="A18" s="137"/>
      <c r="B18" s="121" t="s">
        <v>17</v>
      </c>
      <c r="C18" s="148"/>
      <c r="D18" s="137"/>
      <c r="E18" s="137"/>
      <c r="F18" s="137"/>
      <c r="G18" s="138"/>
      <c r="H18" s="239"/>
      <c r="I18" s="140"/>
      <c r="J18" s="138"/>
      <c r="K18" s="246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</row>
    <row r="19" spans="1:100" ht="15" customHeight="1" x14ac:dyDescent="0.35">
      <c r="A19" s="137"/>
      <c r="B19" s="247" t="s">
        <v>281</v>
      </c>
      <c r="C19" s="123"/>
      <c r="D19" s="137"/>
      <c r="E19" s="137"/>
      <c r="F19" s="137"/>
      <c r="G19" s="138"/>
      <c r="H19" s="141"/>
      <c r="I19" s="141"/>
      <c r="J19" s="138"/>
      <c r="K19" s="248"/>
      <c r="L19" s="137"/>
      <c r="M19" s="137"/>
      <c r="N19" s="137"/>
      <c r="O19" s="137"/>
      <c r="P19" s="137"/>
      <c r="Q19" s="137"/>
      <c r="R19" s="137"/>
      <c r="S19" s="249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</row>
    <row r="20" spans="1:100" ht="15" customHeight="1" x14ac:dyDescent="0.35">
      <c r="A20" s="137"/>
      <c r="B20" s="247" t="s">
        <v>216</v>
      </c>
      <c r="C20" s="118"/>
      <c r="D20" s="137"/>
      <c r="E20" s="137"/>
      <c r="F20" s="137"/>
      <c r="G20" s="138"/>
      <c r="H20" s="141"/>
      <c r="I20" s="141"/>
      <c r="J20" s="138"/>
      <c r="K20" s="248"/>
      <c r="L20" s="137"/>
      <c r="M20" s="137"/>
      <c r="N20" s="137"/>
      <c r="O20" s="137"/>
      <c r="P20" s="137"/>
      <c r="Q20" s="137"/>
      <c r="R20" s="137"/>
      <c r="S20" s="249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</row>
    <row r="21" spans="1:100" ht="15" customHeight="1" x14ac:dyDescent="0.35">
      <c r="A21" s="137"/>
      <c r="B21" s="250" t="s">
        <v>219</v>
      </c>
      <c r="C21" s="300"/>
      <c r="D21" s="136"/>
      <c r="E21" s="137"/>
      <c r="F21" s="137"/>
      <c r="G21" s="138"/>
      <c r="H21" s="141"/>
      <c r="I21" s="141"/>
      <c r="J21" s="138"/>
      <c r="K21" s="248"/>
      <c r="L21" s="137"/>
      <c r="M21" s="137"/>
      <c r="N21" s="137"/>
      <c r="O21" s="137"/>
      <c r="P21" s="137"/>
      <c r="Q21" s="137"/>
      <c r="R21" s="137"/>
      <c r="S21" s="249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5" customHeight="1" thickBot="1" x14ac:dyDescent="0.4">
      <c r="A22" s="137"/>
      <c r="B22" s="116" t="s">
        <v>220</v>
      </c>
      <c r="C22" s="143">
        <f>+C19*C20*C21</f>
        <v>0</v>
      </c>
      <c r="D22" s="137"/>
      <c r="E22" s="137"/>
      <c r="F22" s="137"/>
      <c r="G22" s="138"/>
      <c r="H22" s="141"/>
      <c r="I22" s="141"/>
      <c r="J22" s="138"/>
      <c r="K22" s="248"/>
      <c r="L22" s="137"/>
      <c r="M22" s="137"/>
      <c r="N22" s="137"/>
      <c r="O22" s="137"/>
      <c r="P22" s="137"/>
      <c r="Q22" s="137"/>
      <c r="R22" s="137"/>
      <c r="S22" s="249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</row>
    <row r="23" spans="1:100" ht="15" customHeight="1" thickBot="1" x14ac:dyDescent="0.4">
      <c r="A23" s="137"/>
      <c r="B23" s="137"/>
      <c r="C23" s="251"/>
      <c r="D23" s="137"/>
      <c r="E23" s="137"/>
      <c r="F23" s="137"/>
      <c r="G23" s="138"/>
      <c r="H23" s="141"/>
      <c r="I23" s="141"/>
      <c r="J23" s="138"/>
      <c r="K23" s="248"/>
      <c r="L23" s="137"/>
      <c r="M23" s="137"/>
      <c r="N23" s="137"/>
      <c r="O23" s="137"/>
      <c r="P23" s="137"/>
      <c r="Q23" s="137"/>
      <c r="R23" s="137"/>
      <c r="S23" s="249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</row>
    <row r="24" spans="1:100" ht="15.5" x14ac:dyDescent="0.35">
      <c r="A24" s="137"/>
      <c r="B24" s="146" t="s">
        <v>15</v>
      </c>
      <c r="C24" s="148"/>
      <c r="D24" s="137"/>
      <c r="E24" s="137"/>
      <c r="F24" s="137"/>
      <c r="G24" s="138"/>
      <c r="H24" s="141"/>
      <c r="I24" s="141"/>
      <c r="J24" s="138"/>
      <c r="K24" s="248"/>
      <c r="L24" s="137"/>
      <c r="M24" s="137"/>
      <c r="N24" s="137"/>
      <c r="O24" s="137"/>
      <c r="P24" s="137"/>
      <c r="Q24" s="137"/>
      <c r="R24" s="137"/>
      <c r="S24" s="249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</row>
    <row r="25" spans="1:100" ht="15" customHeight="1" x14ac:dyDescent="0.35">
      <c r="A25" s="137"/>
      <c r="B25" s="252" t="s">
        <v>165</v>
      </c>
      <c r="C25" s="253">
        <f>Kalkulation!D17-Kalkulation!D20</f>
        <v>0</v>
      </c>
      <c r="D25" s="137"/>
      <c r="E25" s="137"/>
      <c r="F25" s="137"/>
      <c r="G25" s="138"/>
      <c r="H25" s="141"/>
      <c r="I25" s="141"/>
      <c r="J25" s="138"/>
      <c r="K25" s="248"/>
      <c r="L25" s="137"/>
      <c r="M25" s="137"/>
      <c r="N25" s="137"/>
      <c r="O25" s="137"/>
      <c r="P25" s="137"/>
      <c r="Q25" s="137"/>
      <c r="R25" s="137"/>
      <c r="S25" s="249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</row>
    <row r="26" spans="1:100" ht="15" customHeight="1" x14ac:dyDescent="0.35">
      <c r="A26" s="137"/>
      <c r="B26" s="254" t="s">
        <v>166</v>
      </c>
      <c r="C26" s="255">
        <f>+Kalkulation!D46</f>
        <v>0</v>
      </c>
      <c r="D26" s="137"/>
      <c r="E26" s="137"/>
      <c r="F26" s="137"/>
      <c r="G26" s="138"/>
      <c r="H26" s="153"/>
      <c r="I26" s="153"/>
      <c r="J26" s="138"/>
      <c r="K26" s="248"/>
      <c r="L26" s="137"/>
      <c r="M26" s="137"/>
      <c r="N26" s="137"/>
      <c r="O26" s="137"/>
      <c r="P26" s="137"/>
      <c r="Q26" s="137"/>
      <c r="R26" s="137"/>
      <c r="S26" s="249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</row>
    <row r="27" spans="1:100" ht="15" customHeight="1" x14ac:dyDescent="0.35">
      <c r="A27" s="137"/>
      <c r="B27" s="256" t="s">
        <v>273</v>
      </c>
      <c r="C27" s="257">
        <f>+'Beiblatt Befoerderungskosten'!D26</f>
        <v>0</v>
      </c>
      <c r="D27" s="137"/>
      <c r="E27" s="137"/>
      <c r="F27" s="137"/>
      <c r="G27" s="138"/>
      <c r="H27" s="141"/>
      <c r="I27" s="141"/>
      <c r="J27" s="138"/>
      <c r="K27" s="248"/>
      <c r="L27" s="137"/>
      <c r="M27" s="137"/>
      <c r="N27" s="137"/>
      <c r="O27" s="137"/>
      <c r="P27" s="137"/>
      <c r="Q27" s="137"/>
      <c r="R27" s="137"/>
      <c r="S27" s="249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</row>
    <row r="28" spans="1:100" ht="15" customHeight="1" thickBot="1" x14ac:dyDescent="0.4">
      <c r="A28" s="137"/>
      <c r="B28" s="116" t="s">
        <v>15</v>
      </c>
      <c r="C28" s="120">
        <f>-C25+C26+C27</f>
        <v>0</v>
      </c>
      <c r="D28" s="137"/>
      <c r="E28" s="137"/>
      <c r="F28" s="137"/>
      <c r="G28" s="138"/>
      <c r="H28" s="141"/>
      <c r="I28" s="141"/>
      <c r="J28" s="138"/>
      <c r="K28" s="248"/>
      <c r="L28" s="137"/>
      <c r="M28" s="137"/>
      <c r="N28" s="137"/>
      <c r="O28" s="137"/>
      <c r="P28" s="137"/>
      <c r="Q28" s="137"/>
      <c r="R28" s="137"/>
      <c r="S28" s="249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</row>
    <row r="29" spans="1:100" ht="15" customHeight="1" thickBot="1" x14ac:dyDescent="0.4">
      <c r="A29" s="137"/>
      <c r="B29" s="137"/>
      <c r="C29" s="137"/>
      <c r="D29" s="137"/>
      <c r="E29" s="137"/>
      <c r="F29" s="137"/>
      <c r="G29" s="138"/>
      <c r="H29" s="141"/>
      <c r="I29" s="141"/>
      <c r="J29" s="138"/>
      <c r="K29" s="248"/>
      <c r="L29" s="137"/>
      <c r="M29" s="137"/>
      <c r="N29" s="137"/>
      <c r="O29" s="137"/>
      <c r="P29" s="137"/>
      <c r="Q29" s="137"/>
      <c r="R29" s="137"/>
      <c r="S29" s="249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</row>
    <row r="30" spans="1:100" ht="15.5" x14ac:dyDescent="0.35">
      <c r="A30" s="137"/>
      <c r="B30" s="122" t="s">
        <v>29</v>
      </c>
      <c r="C30" s="119"/>
      <c r="D30" s="137"/>
      <c r="E30" s="137"/>
      <c r="F30" s="137"/>
      <c r="G30" s="138"/>
      <c r="H30" s="141"/>
      <c r="I30" s="141"/>
      <c r="J30" s="138"/>
      <c r="K30" s="248"/>
      <c r="L30" s="137"/>
      <c r="M30" s="137"/>
      <c r="N30" s="137"/>
      <c r="O30" s="137"/>
      <c r="P30" s="137"/>
      <c r="Q30" s="137"/>
      <c r="R30" s="137"/>
      <c r="S30" s="249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</row>
    <row r="31" spans="1:100" ht="16" thickBot="1" x14ac:dyDescent="0.4">
      <c r="A31" s="137"/>
      <c r="B31" s="258" t="s">
        <v>221</v>
      </c>
      <c r="C31" s="259" t="str">
        <f>IFERROR(C28/C22,"")</f>
        <v/>
      </c>
      <c r="D31" s="137"/>
      <c r="E31" s="137"/>
      <c r="F31" s="137"/>
      <c r="G31" s="138"/>
      <c r="H31" s="141"/>
      <c r="I31" s="141"/>
      <c r="J31" s="138"/>
      <c r="K31" s="248"/>
      <c r="L31" s="137"/>
      <c r="M31" s="137"/>
      <c r="N31" s="137"/>
      <c r="O31" s="137"/>
      <c r="P31" s="137"/>
      <c r="Q31" s="137"/>
      <c r="R31" s="137"/>
      <c r="S31" s="249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</row>
    <row r="32" spans="1:100" s="145" customFormat="1" ht="16" thickBot="1" x14ac:dyDescent="0.4">
      <c r="A32" s="137"/>
      <c r="B32" s="149"/>
      <c r="C32" s="260"/>
      <c r="D32" s="137"/>
      <c r="E32" s="137"/>
      <c r="F32" s="137"/>
      <c r="G32" s="138"/>
      <c r="H32" s="141"/>
      <c r="I32" s="141"/>
      <c r="J32" s="138"/>
      <c r="K32" s="248"/>
      <c r="L32" s="137"/>
      <c r="M32" s="137"/>
      <c r="N32" s="137"/>
      <c r="O32" s="137"/>
      <c r="P32" s="137"/>
      <c r="Q32" s="137"/>
      <c r="R32" s="137"/>
      <c r="S32" s="249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</row>
    <row r="33" spans="1:100" s="145" customFormat="1" ht="15.5" x14ac:dyDescent="0.35">
      <c r="A33" s="137"/>
      <c r="B33" s="144" t="s">
        <v>239</v>
      </c>
      <c r="C33" s="154"/>
      <c r="D33" s="137"/>
      <c r="E33" s="137"/>
      <c r="F33" s="137"/>
      <c r="G33" s="138"/>
      <c r="H33" s="141"/>
      <c r="I33" s="141"/>
      <c r="J33" s="138"/>
      <c r="K33" s="248"/>
      <c r="L33" s="137"/>
      <c r="M33" s="137"/>
      <c r="N33" s="137"/>
      <c r="O33" s="137"/>
      <c r="P33" s="137"/>
      <c r="Q33" s="137"/>
      <c r="R33" s="137"/>
      <c r="S33" s="249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</row>
    <row r="34" spans="1:100" s="145" customFormat="1" ht="15" customHeight="1" x14ac:dyDescent="0.35">
      <c r="A34" s="137"/>
      <c r="B34" s="261" t="s">
        <v>17</v>
      </c>
      <c r="C34" s="253">
        <f>C22</f>
        <v>0</v>
      </c>
      <c r="D34" s="137"/>
      <c r="E34" s="137"/>
      <c r="F34" s="137"/>
      <c r="G34" s="138"/>
      <c r="H34" s="141"/>
      <c r="I34" s="141"/>
      <c r="J34" s="138"/>
      <c r="K34" s="248"/>
      <c r="L34" s="137"/>
      <c r="M34" s="137"/>
      <c r="N34" s="137"/>
      <c r="O34" s="137"/>
      <c r="P34" s="137"/>
      <c r="Q34" s="137"/>
      <c r="R34" s="137"/>
      <c r="S34" s="249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</row>
    <row r="35" spans="1:100" s="145" customFormat="1" ht="15" customHeight="1" x14ac:dyDescent="0.35">
      <c r="A35" s="137"/>
      <c r="B35" s="262" t="s">
        <v>238</v>
      </c>
      <c r="C35" s="299" t="str">
        <f>+C31</f>
        <v/>
      </c>
      <c r="D35" s="137"/>
      <c r="E35" s="137"/>
      <c r="F35" s="137"/>
      <c r="G35" s="138"/>
      <c r="H35" s="141"/>
      <c r="I35" s="141"/>
      <c r="J35" s="138"/>
      <c r="K35" s="248"/>
      <c r="L35" s="137"/>
      <c r="M35" s="137"/>
      <c r="N35" s="137"/>
      <c r="O35" s="137"/>
      <c r="P35" s="137"/>
      <c r="Q35" s="137"/>
      <c r="R35" s="137"/>
      <c r="S35" s="249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</row>
    <row r="36" spans="1:100" s="145" customFormat="1" ht="15" customHeight="1" thickBot="1" x14ac:dyDescent="0.4">
      <c r="A36" s="137"/>
      <c r="B36" s="263" t="s">
        <v>164</v>
      </c>
      <c r="C36" s="264" t="str">
        <f>IFERROR(+C34*C35,"")</f>
        <v/>
      </c>
      <c r="D36" s="137"/>
      <c r="E36" s="137"/>
      <c r="F36" s="137"/>
      <c r="G36" s="138"/>
      <c r="H36" s="141"/>
      <c r="I36" s="141"/>
      <c r="J36" s="138"/>
      <c r="K36" s="248"/>
      <c r="L36" s="137"/>
      <c r="M36" s="137"/>
      <c r="N36" s="137"/>
      <c r="O36" s="137"/>
      <c r="P36" s="137"/>
      <c r="Q36" s="137"/>
      <c r="R36" s="137"/>
      <c r="S36" s="249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</row>
    <row r="37" spans="1:100" ht="13" thickBot="1" x14ac:dyDescent="0.3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</row>
    <row r="38" spans="1:100" ht="15.5" x14ac:dyDescent="0.35">
      <c r="A38" s="137"/>
      <c r="B38" s="117" t="s">
        <v>217</v>
      </c>
      <c r="C38" s="150" t="s">
        <v>14</v>
      </c>
      <c r="D38" s="151" t="s">
        <v>218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</row>
    <row r="39" spans="1:100" ht="12.5" x14ac:dyDescent="0.25">
      <c r="A39" s="137"/>
      <c r="B39" s="252" t="s">
        <v>34</v>
      </c>
      <c r="C39" s="265">
        <f>+'Beiblatt Personal'!D51</f>
        <v>0</v>
      </c>
      <c r="D39" s="266">
        <f>IFERROR('Beiblatt Gemeinkosten'!F39/'Beiblatt Personal'!AC1,0)</f>
        <v>0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</row>
    <row r="40" spans="1:100" ht="12.5" x14ac:dyDescent="0.25">
      <c r="A40" s="137"/>
      <c r="B40" s="254" t="s">
        <v>3</v>
      </c>
      <c r="C40" s="267">
        <f>+'Beiblatt Personal'!D63</f>
        <v>0</v>
      </c>
      <c r="D40" s="268">
        <f>IFERROR('Beiblatt Gemeinkosten'!F40/'Beiblatt Personal'!AC1,0)</f>
        <v>0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</row>
    <row r="41" spans="1:100" ht="12.5" x14ac:dyDescent="0.25">
      <c r="A41" s="137"/>
      <c r="B41" s="254" t="s">
        <v>54</v>
      </c>
      <c r="C41" s="267">
        <f>+'Beiblatt Personal'!D70</f>
        <v>0</v>
      </c>
      <c r="D41" s="268" t="s">
        <v>329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2.5" x14ac:dyDescent="0.25">
      <c r="A42" s="137"/>
      <c r="B42" s="254" t="s">
        <v>16</v>
      </c>
      <c r="C42" s="267">
        <f>+'Beiblatt Personal'!D77</f>
        <v>0</v>
      </c>
      <c r="D42" s="268">
        <f>IFERROR('Beiblatt Gemeinkosten'!F41/'Beiblatt Personal'!AC1,0)</f>
        <v>0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</row>
    <row r="43" spans="1:100" ht="12.5" x14ac:dyDescent="0.25">
      <c r="A43" s="137"/>
      <c r="B43" s="256" t="s">
        <v>4</v>
      </c>
      <c r="C43" s="269">
        <f>+'Beiblatt Personal'!D84</f>
        <v>0</v>
      </c>
      <c r="D43" s="270" t="s">
        <v>329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</row>
    <row r="44" spans="1:100" ht="13.5" thickBot="1" x14ac:dyDescent="0.35">
      <c r="A44" s="137"/>
      <c r="B44" s="116" t="s">
        <v>167</v>
      </c>
      <c r="C44" s="142">
        <f>SUM(C39:C43)</f>
        <v>0</v>
      </c>
      <c r="D44" s="147">
        <f>SUM(D39:D43)</f>
        <v>0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</row>
    <row r="45" spans="1:100" ht="13" thickBot="1" x14ac:dyDescent="0.3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</row>
    <row r="46" spans="1:100" ht="15.5" x14ac:dyDescent="0.35">
      <c r="A46" s="137"/>
      <c r="B46" s="144" t="s">
        <v>24</v>
      </c>
      <c r="C46" s="583"/>
      <c r="D46" s="583"/>
      <c r="E46" s="584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</row>
    <row r="47" spans="1:100" s="109" customFormat="1" ht="100" customHeight="1" x14ac:dyDescent="0.25">
      <c r="A47" s="216"/>
      <c r="B47" s="271" t="s">
        <v>235</v>
      </c>
      <c r="C47" s="585"/>
      <c r="D47" s="586"/>
      <c r="E47" s="587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</row>
    <row r="48" spans="1:100" ht="100" customHeight="1" thickBot="1" x14ac:dyDescent="0.3">
      <c r="A48" s="137"/>
      <c r="B48" s="272" t="s">
        <v>241</v>
      </c>
      <c r="C48" s="588"/>
      <c r="D48" s="589"/>
      <c r="E48" s="590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</row>
    <row r="49" spans="1:100" ht="15.65" customHeight="1" x14ac:dyDescent="0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</row>
    <row r="50" spans="1:100" ht="15.65" customHeight="1" x14ac:dyDescent="0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</row>
    <row r="51" spans="1:100" ht="15.65" customHeight="1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</row>
    <row r="52" spans="1:100" ht="15.65" customHeight="1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</row>
    <row r="53" spans="1:100" ht="15.65" customHeight="1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</row>
    <row r="54" spans="1:100" ht="15.65" customHeight="1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</row>
    <row r="55" spans="1:100" ht="15.65" customHeight="1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</row>
    <row r="56" spans="1:100" ht="15.65" customHeight="1" x14ac:dyDescent="0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</row>
    <row r="57" spans="1:100" ht="15.65" customHeight="1" x14ac:dyDescent="0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</row>
    <row r="58" spans="1:100" ht="15.65" customHeight="1" x14ac:dyDescent="0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</row>
    <row r="59" spans="1:100" ht="15.65" customHeight="1" x14ac:dyDescent="0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</row>
    <row r="60" spans="1:100" ht="15.65" customHeight="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</row>
    <row r="61" spans="1:100" ht="15.65" customHeight="1" x14ac:dyDescent="0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5.65" customHeight="1" x14ac:dyDescent="0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</row>
    <row r="63" spans="1:100" ht="15.65" customHeight="1" x14ac:dyDescent="0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</row>
    <row r="64" spans="1:100" ht="15.65" customHeight="1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</row>
    <row r="65" spans="1:100" ht="15.65" customHeight="1" x14ac:dyDescent="0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</row>
    <row r="66" spans="1:100" ht="15.65" customHeight="1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</row>
    <row r="67" spans="1:100" ht="15.65" customHeight="1" x14ac:dyDescent="0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</row>
    <row r="68" spans="1:100" ht="15.65" customHeight="1" x14ac:dyDescent="0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</row>
    <row r="69" spans="1:100" ht="15.6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</row>
    <row r="70" spans="1:100" ht="15.6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</row>
    <row r="71" spans="1:100" ht="15.6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</row>
    <row r="72" spans="1:100" ht="15.6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</row>
    <row r="73" spans="1:100" ht="15.6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</row>
    <row r="74" spans="1:100" ht="15.6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</row>
    <row r="75" spans="1:100" ht="15.6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</row>
    <row r="76" spans="1:100" ht="15.6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</row>
    <row r="77" spans="1:100" ht="15.6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</row>
    <row r="78" spans="1:100" ht="15.6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</row>
    <row r="79" spans="1:100" ht="15.6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</row>
    <row r="80" spans="1:100" ht="15.6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</row>
    <row r="81" spans="1:100" ht="15.6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</row>
    <row r="82" spans="1:100" ht="15.6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</row>
    <row r="83" spans="1:100" ht="15.6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</row>
    <row r="84" spans="1:100" ht="15.6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</row>
    <row r="85" spans="1:100" ht="15.6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</row>
    <row r="86" spans="1:100" ht="15.6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</row>
    <row r="87" spans="1:100" ht="15.6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</row>
    <row r="88" spans="1:100" ht="15.6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</row>
    <row r="89" spans="1:100" ht="15.6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</row>
    <row r="90" spans="1:100" ht="15.6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</row>
    <row r="91" spans="1:100" ht="15.6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</row>
    <row r="92" spans="1:100" ht="15.6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</row>
    <row r="93" spans="1:100" ht="15.6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</row>
    <row r="94" spans="1:100" ht="15.6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</row>
    <row r="95" spans="1:100" ht="15.6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</row>
    <row r="96" spans="1:100" ht="15.6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</row>
    <row r="97" spans="1:100" ht="15.6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</row>
    <row r="98" spans="1:100" ht="15.6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</row>
    <row r="99" spans="1:100" ht="15.6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</row>
    <row r="100" spans="1:100" ht="15.6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</row>
    <row r="101" spans="1:100" ht="15.6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</row>
    <row r="102" spans="1:100" ht="15.6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</row>
    <row r="103" spans="1:100" ht="15.6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</row>
    <row r="104" spans="1:100" ht="15.6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</row>
    <row r="105" spans="1:100" ht="15.6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</row>
    <row r="106" spans="1:100" ht="15.6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</row>
    <row r="107" spans="1:100" ht="15.6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</row>
    <row r="108" spans="1:100" ht="15.6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</row>
    <row r="109" spans="1:100" ht="15.6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</row>
    <row r="110" spans="1:100" ht="15.6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</row>
    <row r="111" spans="1:100" ht="15.6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</row>
    <row r="112" spans="1:100" ht="15.6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</row>
    <row r="113" spans="1:100" ht="15.6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</row>
    <row r="114" spans="1:100" ht="15.6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</row>
    <row r="115" spans="1:100" ht="15.6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</row>
    <row r="116" spans="1:100" ht="15.6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</row>
    <row r="117" spans="1:100" ht="15.6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</row>
    <row r="118" spans="1:100" ht="15.6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</row>
    <row r="119" spans="1:100" ht="15.6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</row>
    <row r="120" spans="1:100" ht="15.6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</row>
    <row r="121" spans="1:100" ht="15.6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</row>
    <row r="122" spans="1:100" ht="15.6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</row>
    <row r="123" spans="1:100" ht="15.6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</row>
    <row r="124" spans="1:100" ht="15.6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</row>
    <row r="125" spans="1:100" ht="15.6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</row>
    <row r="126" spans="1:100" ht="15.6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</row>
    <row r="127" spans="1:100" ht="15.6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</row>
    <row r="128" spans="1:100" ht="15.6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7"/>
      <c r="CS128" s="137"/>
      <c r="CT128" s="137"/>
      <c r="CU128" s="137"/>
      <c r="CV128" s="137"/>
    </row>
    <row r="129" spans="1:100" ht="15.6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</row>
    <row r="130" spans="1:100" ht="15.6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</row>
    <row r="131" spans="1:100" ht="15.6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</row>
    <row r="132" spans="1:100" ht="15.6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</row>
    <row r="133" spans="1:100" ht="15.6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</row>
    <row r="134" spans="1:100" ht="15.6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</row>
    <row r="135" spans="1:100" ht="15.6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</row>
    <row r="136" spans="1:100" ht="15.6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</row>
    <row r="137" spans="1:100" ht="15.6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</row>
    <row r="138" spans="1:100" ht="15.6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</row>
    <row r="139" spans="1:100" ht="15.6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</row>
    <row r="140" spans="1:100" ht="15.6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</row>
    <row r="141" spans="1:100" ht="15.65" customHeigh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</row>
    <row r="142" spans="1:100" ht="15.65" customHeigh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</row>
    <row r="143" spans="1:100" ht="15.65" customHeight="1" x14ac:dyDescent="0.2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</row>
    <row r="144" spans="1:100" ht="15.65" customHeight="1" x14ac:dyDescent="0.2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</row>
    <row r="145" spans="1:100" ht="15.65" customHeight="1" x14ac:dyDescent="0.2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</row>
    <row r="146" spans="1:100" ht="15.65" customHeight="1" x14ac:dyDescent="0.2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</row>
    <row r="147" spans="1:100" ht="15.65" customHeight="1" x14ac:dyDescent="0.2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</row>
    <row r="148" spans="1:100" ht="15.65" customHeight="1" x14ac:dyDescent="0.2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</row>
    <row r="149" spans="1:100" ht="15.65" customHeight="1" x14ac:dyDescent="0.2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</row>
    <row r="150" spans="1:100" ht="15.65" customHeight="1" x14ac:dyDescent="0.2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</row>
    <row r="151" spans="1:100" ht="15.65" customHeight="1" x14ac:dyDescent="0.2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</row>
    <row r="152" spans="1:100" ht="15.65" customHeight="1" x14ac:dyDescent="0.2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</row>
    <row r="153" spans="1:100" ht="15.65" customHeight="1" x14ac:dyDescent="0.2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</row>
    <row r="154" spans="1:100" ht="15.65" customHeight="1" x14ac:dyDescent="0.2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</row>
    <row r="155" spans="1:100" ht="15.65" customHeight="1" x14ac:dyDescent="0.2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</row>
    <row r="156" spans="1:100" ht="15.65" customHeight="1" x14ac:dyDescent="0.2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</row>
    <row r="157" spans="1:100" ht="15.65" customHeight="1" x14ac:dyDescent="0.2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</row>
    <row r="158" spans="1:100" ht="15.65" customHeight="1" x14ac:dyDescent="0.2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</row>
    <row r="159" spans="1:100" ht="15.65" customHeight="1" x14ac:dyDescent="0.2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</row>
    <row r="160" spans="1:100" ht="15.65" customHeight="1" x14ac:dyDescent="0.2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</row>
    <row r="161" spans="1:100" ht="15.65" customHeight="1" x14ac:dyDescent="0.2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</row>
    <row r="162" spans="1:100" ht="15.65" customHeight="1" x14ac:dyDescent="0.2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</row>
    <row r="163" spans="1:100" ht="15.65" customHeight="1" x14ac:dyDescent="0.2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</row>
    <row r="164" spans="1:100" ht="15.65" customHeight="1" x14ac:dyDescent="0.2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</row>
    <row r="165" spans="1:100" ht="15.65" customHeight="1" x14ac:dyDescent="0.2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</row>
    <row r="166" spans="1:100" ht="15.65" customHeight="1" x14ac:dyDescent="0.2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</row>
    <row r="167" spans="1:100" ht="15.65" customHeight="1" x14ac:dyDescent="0.2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</row>
    <row r="168" spans="1:100" ht="15.65" customHeight="1" x14ac:dyDescent="0.2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</row>
    <row r="169" spans="1:100" ht="15.65" customHeight="1" x14ac:dyDescent="0.2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</row>
    <row r="170" spans="1:100" ht="15.65" customHeight="1" x14ac:dyDescent="0.2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</row>
    <row r="171" spans="1:100" ht="15.65" customHeight="1" x14ac:dyDescent="0.2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</row>
    <row r="172" spans="1:100" ht="15.65" customHeight="1" x14ac:dyDescent="0.2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7"/>
      <c r="CS172" s="137"/>
      <c r="CT172" s="137"/>
      <c r="CU172" s="137"/>
      <c r="CV172" s="137"/>
    </row>
    <row r="173" spans="1:100" ht="15.65" customHeight="1" x14ac:dyDescent="0.2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7"/>
      <c r="CS173" s="137"/>
      <c r="CT173" s="137"/>
      <c r="CU173" s="137"/>
      <c r="CV173" s="137"/>
    </row>
    <row r="174" spans="1:100" ht="15.65" customHeight="1" x14ac:dyDescent="0.2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7"/>
      <c r="CS174" s="137"/>
      <c r="CT174" s="137"/>
      <c r="CU174" s="137"/>
      <c r="CV174" s="137"/>
    </row>
    <row r="175" spans="1:100" ht="15.65" customHeight="1" x14ac:dyDescent="0.2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</row>
    <row r="176" spans="1:100" ht="15.65" customHeight="1" x14ac:dyDescent="0.2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</row>
    <row r="177" spans="1:100" ht="15.65" customHeight="1" x14ac:dyDescent="0.2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</row>
    <row r="178" spans="1:100" ht="15.65" customHeight="1" x14ac:dyDescent="0.2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</row>
    <row r="179" spans="1:100" ht="15.65" customHeight="1" x14ac:dyDescent="0.2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</row>
    <row r="180" spans="1:100" ht="15.65" customHeight="1" x14ac:dyDescent="0.2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</row>
    <row r="181" spans="1:100" ht="15.65" customHeight="1" x14ac:dyDescent="0.2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</row>
    <row r="182" spans="1:100" ht="15.65" customHeight="1" x14ac:dyDescent="0.2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7"/>
      <c r="CP182" s="137"/>
      <c r="CQ182" s="137"/>
      <c r="CR182" s="137"/>
      <c r="CS182" s="137"/>
      <c r="CT182" s="137"/>
      <c r="CU182" s="137"/>
      <c r="CV182" s="137"/>
    </row>
    <row r="183" spans="1:100" ht="15.65" customHeight="1" x14ac:dyDescent="0.2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</row>
    <row r="184" spans="1:100" ht="15.65" customHeight="1" x14ac:dyDescent="0.2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7"/>
      <c r="CO184" s="137"/>
      <c r="CP184" s="137"/>
      <c r="CQ184" s="137"/>
      <c r="CR184" s="137"/>
      <c r="CS184" s="137"/>
      <c r="CT184" s="137"/>
      <c r="CU184" s="137"/>
      <c r="CV184" s="137"/>
    </row>
    <row r="185" spans="1:100" ht="15.65" customHeight="1" x14ac:dyDescent="0.2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7"/>
      <c r="CP185" s="137"/>
      <c r="CQ185" s="137"/>
      <c r="CR185" s="137"/>
      <c r="CS185" s="137"/>
      <c r="CT185" s="137"/>
      <c r="CU185" s="137"/>
      <c r="CV185" s="137"/>
    </row>
    <row r="186" spans="1:100" ht="15.65" customHeight="1" x14ac:dyDescent="0.2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37"/>
      <c r="CQ186" s="137"/>
      <c r="CR186" s="137"/>
      <c r="CS186" s="137"/>
      <c r="CT186" s="137"/>
      <c r="CU186" s="137"/>
      <c r="CV186" s="137"/>
    </row>
    <row r="187" spans="1:100" ht="15.65" customHeight="1" x14ac:dyDescent="0.2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7"/>
      <c r="CP187" s="137"/>
      <c r="CQ187" s="137"/>
      <c r="CR187" s="137"/>
      <c r="CS187" s="137"/>
      <c r="CT187" s="137"/>
      <c r="CU187" s="137"/>
      <c r="CV187" s="137"/>
    </row>
    <row r="188" spans="1:100" ht="15.65" customHeight="1" x14ac:dyDescent="0.2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7"/>
      <c r="CO188" s="137"/>
      <c r="CP188" s="137"/>
      <c r="CQ188" s="137"/>
      <c r="CR188" s="137"/>
      <c r="CS188" s="137"/>
      <c r="CT188" s="137"/>
      <c r="CU188" s="137"/>
      <c r="CV188" s="137"/>
    </row>
    <row r="189" spans="1:100" ht="15.65" customHeight="1" x14ac:dyDescent="0.2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7"/>
      <c r="CN189" s="137"/>
      <c r="CO189" s="137"/>
      <c r="CP189" s="137"/>
      <c r="CQ189" s="137"/>
      <c r="CR189" s="137"/>
      <c r="CS189" s="137"/>
      <c r="CT189" s="137"/>
      <c r="CU189" s="137"/>
      <c r="CV189" s="137"/>
    </row>
    <row r="190" spans="1:100" ht="15.65" customHeight="1" x14ac:dyDescent="0.2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7"/>
      <c r="CN190" s="137"/>
      <c r="CO190" s="137"/>
      <c r="CP190" s="137"/>
      <c r="CQ190" s="137"/>
      <c r="CR190" s="137"/>
      <c r="CS190" s="137"/>
      <c r="CT190" s="137"/>
      <c r="CU190" s="137"/>
      <c r="CV190" s="137"/>
    </row>
    <row r="191" spans="1:100" ht="15.65" customHeight="1" x14ac:dyDescent="0.2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7"/>
      <c r="CP191" s="137"/>
      <c r="CQ191" s="137"/>
      <c r="CR191" s="137"/>
      <c r="CS191" s="137"/>
      <c r="CT191" s="137"/>
      <c r="CU191" s="137"/>
      <c r="CV191" s="137"/>
    </row>
    <row r="192" spans="1:100" ht="15.65" customHeight="1" x14ac:dyDescent="0.2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7"/>
      <c r="CO192" s="137"/>
      <c r="CP192" s="137"/>
      <c r="CQ192" s="137"/>
      <c r="CR192" s="137"/>
      <c r="CS192" s="137"/>
      <c r="CT192" s="137"/>
      <c r="CU192" s="137"/>
      <c r="CV192" s="137"/>
    </row>
    <row r="193" spans="1:100" ht="15.65" customHeight="1" x14ac:dyDescent="0.2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7"/>
      <c r="CO193" s="137"/>
      <c r="CP193" s="137"/>
      <c r="CQ193" s="137"/>
      <c r="CR193" s="137"/>
      <c r="CS193" s="137"/>
      <c r="CT193" s="137"/>
      <c r="CU193" s="137"/>
      <c r="CV193" s="137"/>
    </row>
    <row r="194" spans="1:100" ht="15.65" customHeight="1" x14ac:dyDescent="0.2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7"/>
      <c r="CO194" s="137"/>
      <c r="CP194" s="137"/>
      <c r="CQ194" s="137"/>
      <c r="CR194" s="137"/>
      <c r="CS194" s="137"/>
      <c r="CT194" s="137"/>
      <c r="CU194" s="137"/>
      <c r="CV194" s="137"/>
    </row>
    <row r="195" spans="1:100" ht="15.65" customHeight="1" x14ac:dyDescent="0.2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7"/>
      <c r="CM195" s="137"/>
      <c r="CN195" s="137"/>
      <c r="CO195" s="137"/>
      <c r="CP195" s="137"/>
      <c r="CQ195" s="137"/>
      <c r="CR195" s="137"/>
      <c r="CS195" s="137"/>
      <c r="CT195" s="137"/>
      <c r="CU195" s="137"/>
      <c r="CV195" s="137"/>
    </row>
    <row r="196" spans="1:100" ht="15.65" customHeight="1" x14ac:dyDescent="0.2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7"/>
      <c r="BU196" s="137"/>
      <c r="BV196" s="137"/>
      <c r="BW196" s="137"/>
      <c r="BX196" s="137"/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7"/>
      <c r="CM196" s="137"/>
      <c r="CN196" s="137"/>
      <c r="CO196" s="137"/>
      <c r="CP196" s="137"/>
      <c r="CQ196" s="137"/>
      <c r="CR196" s="137"/>
      <c r="CS196" s="137"/>
      <c r="CT196" s="137"/>
      <c r="CU196" s="137"/>
      <c r="CV196" s="137"/>
    </row>
    <row r="197" spans="1:100" ht="15.65" customHeight="1" x14ac:dyDescent="0.2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137"/>
      <c r="CO197" s="137"/>
      <c r="CP197" s="137"/>
      <c r="CQ197" s="137"/>
      <c r="CR197" s="137"/>
      <c r="CS197" s="137"/>
      <c r="CT197" s="137"/>
      <c r="CU197" s="137"/>
      <c r="CV197" s="137"/>
    </row>
    <row r="198" spans="1:100" ht="15.65" customHeight="1" x14ac:dyDescent="0.2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7"/>
      <c r="CT198" s="137"/>
      <c r="CU198" s="137"/>
      <c r="CV198" s="137"/>
    </row>
    <row r="199" spans="1:100" ht="15.65" customHeight="1" x14ac:dyDescent="0.2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</row>
    <row r="200" spans="1:100" ht="15.65" customHeight="1" x14ac:dyDescent="0.2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7"/>
      <c r="CM200" s="137"/>
      <c r="CN200" s="137"/>
      <c r="CO200" s="137"/>
      <c r="CP200" s="137"/>
      <c r="CQ200" s="137"/>
      <c r="CR200" s="137"/>
      <c r="CS200" s="137"/>
      <c r="CT200" s="137"/>
      <c r="CU200" s="137"/>
      <c r="CV200" s="137"/>
    </row>
    <row r="201" spans="1:100" ht="15.65" customHeight="1" x14ac:dyDescent="0.2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</row>
    <row r="202" spans="1:100" ht="15.65" customHeight="1" x14ac:dyDescent="0.2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  <c r="BT202" s="137"/>
      <c r="BU202" s="137"/>
      <c r="BV202" s="137"/>
      <c r="BW202" s="137"/>
      <c r="BX202" s="137"/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7"/>
      <c r="CM202" s="137"/>
      <c r="CN202" s="137"/>
      <c r="CO202" s="137"/>
      <c r="CP202" s="137"/>
      <c r="CQ202" s="137"/>
      <c r="CR202" s="137"/>
      <c r="CS202" s="137"/>
      <c r="CT202" s="137"/>
      <c r="CU202" s="137"/>
      <c r="CV202" s="137"/>
    </row>
    <row r="203" spans="1:100" ht="15.65" customHeight="1" x14ac:dyDescent="0.2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</row>
    <row r="204" spans="1:100" ht="15.65" customHeight="1" x14ac:dyDescent="0.2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7"/>
      <c r="CM204" s="137"/>
      <c r="CN204" s="137"/>
      <c r="CO204" s="137"/>
      <c r="CP204" s="137"/>
      <c r="CQ204" s="137"/>
      <c r="CR204" s="137"/>
      <c r="CS204" s="137"/>
      <c r="CT204" s="137"/>
      <c r="CU204" s="137"/>
      <c r="CV204" s="137"/>
    </row>
    <row r="205" spans="1:100" ht="15.65" customHeight="1" x14ac:dyDescent="0.2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</row>
    <row r="206" spans="1:100" ht="15.65" customHeight="1" x14ac:dyDescent="0.2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</row>
    <row r="207" spans="1:100" ht="15.65" customHeight="1" x14ac:dyDescent="0.2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  <c r="BT207" s="137"/>
      <c r="BU207" s="137"/>
      <c r="BV207" s="137"/>
      <c r="BW207" s="137"/>
      <c r="BX207" s="137"/>
      <c r="BY207" s="137"/>
      <c r="BZ207" s="137"/>
      <c r="CA207" s="137"/>
      <c r="CB207" s="137"/>
      <c r="CC207" s="137"/>
      <c r="CD207" s="137"/>
      <c r="CE207" s="137"/>
      <c r="CF207" s="137"/>
      <c r="CG207" s="137"/>
      <c r="CH207" s="137"/>
      <c r="CI207" s="137"/>
      <c r="CJ207" s="137"/>
      <c r="CK207" s="137"/>
      <c r="CL207" s="137"/>
      <c r="CM207" s="137"/>
      <c r="CN207" s="137"/>
      <c r="CO207" s="137"/>
      <c r="CP207" s="137"/>
      <c r="CQ207" s="137"/>
      <c r="CR207" s="137"/>
      <c r="CS207" s="137"/>
      <c r="CT207" s="137"/>
      <c r="CU207" s="137"/>
      <c r="CV207" s="137"/>
    </row>
    <row r="208" spans="1:100" ht="15.65" customHeight="1" x14ac:dyDescent="0.2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  <c r="CM208" s="137"/>
      <c r="CN208" s="137"/>
      <c r="CO208" s="137"/>
      <c r="CP208" s="137"/>
      <c r="CQ208" s="137"/>
      <c r="CR208" s="137"/>
      <c r="CS208" s="137"/>
      <c r="CT208" s="137"/>
      <c r="CU208" s="137"/>
      <c r="CV208" s="137"/>
    </row>
    <row r="209" spans="1:100" ht="15.65" customHeight="1" x14ac:dyDescent="0.2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</row>
    <row r="210" spans="1:100" ht="15.65" customHeight="1" x14ac:dyDescent="0.2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7"/>
      <c r="CP210" s="137"/>
      <c r="CQ210" s="137"/>
      <c r="CR210" s="137"/>
      <c r="CS210" s="137"/>
      <c r="CT210" s="137"/>
      <c r="CU210" s="137"/>
      <c r="CV210" s="137"/>
    </row>
    <row r="211" spans="1:100" ht="15.65" customHeight="1" x14ac:dyDescent="0.2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7"/>
      <c r="CM211" s="137"/>
      <c r="CN211" s="137"/>
      <c r="CO211" s="137"/>
      <c r="CP211" s="137"/>
      <c r="CQ211" s="137"/>
      <c r="CR211" s="137"/>
      <c r="CS211" s="137"/>
      <c r="CT211" s="137"/>
      <c r="CU211" s="137"/>
      <c r="CV211" s="137"/>
    </row>
    <row r="212" spans="1:100" ht="15.65" customHeight="1" x14ac:dyDescent="0.2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</row>
    <row r="213" spans="1:100" ht="15.65" customHeight="1" x14ac:dyDescent="0.2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37"/>
      <c r="CN213" s="137"/>
      <c r="CO213" s="137"/>
      <c r="CP213" s="137"/>
      <c r="CQ213" s="137"/>
      <c r="CR213" s="137"/>
      <c r="CS213" s="137"/>
      <c r="CT213" s="137"/>
      <c r="CU213" s="137"/>
      <c r="CV213" s="137"/>
    </row>
    <row r="214" spans="1:100" ht="15.65" customHeight="1" x14ac:dyDescent="0.2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  <c r="CM214" s="137"/>
      <c r="CN214" s="137"/>
      <c r="CO214" s="137"/>
      <c r="CP214" s="137"/>
      <c r="CQ214" s="137"/>
      <c r="CR214" s="137"/>
      <c r="CS214" s="137"/>
      <c r="CT214" s="137"/>
      <c r="CU214" s="137"/>
      <c r="CV214" s="137"/>
    </row>
    <row r="215" spans="1:100" ht="15.65" customHeight="1" x14ac:dyDescent="0.2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  <c r="CM215" s="137"/>
      <c r="CN215" s="137"/>
      <c r="CO215" s="137"/>
      <c r="CP215" s="137"/>
      <c r="CQ215" s="137"/>
      <c r="CR215" s="137"/>
      <c r="CS215" s="137"/>
      <c r="CT215" s="137"/>
      <c r="CU215" s="137"/>
      <c r="CV215" s="137"/>
    </row>
    <row r="216" spans="1:100" ht="15.65" customHeight="1" x14ac:dyDescent="0.2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137"/>
      <c r="CM216" s="137"/>
      <c r="CN216" s="137"/>
      <c r="CO216" s="137"/>
      <c r="CP216" s="137"/>
      <c r="CQ216" s="137"/>
      <c r="CR216" s="137"/>
      <c r="CS216" s="137"/>
      <c r="CT216" s="137"/>
      <c r="CU216" s="137"/>
      <c r="CV216" s="137"/>
    </row>
    <row r="217" spans="1:100" ht="15.65" customHeight="1" x14ac:dyDescent="0.2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</row>
    <row r="218" spans="1:100" ht="15.65" customHeight="1" x14ac:dyDescent="0.2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</row>
    <row r="219" spans="1:100" ht="15.65" customHeight="1" x14ac:dyDescent="0.2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</row>
    <row r="220" spans="1:100" ht="15.65" customHeight="1" x14ac:dyDescent="0.2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</row>
    <row r="221" spans="1:100" ht="15.65" customHeight="1" x14ac:dyDescent="0.2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37"/>
      <c r="CN221" s="137"/>
      <c r="CO221" s="137"/>
      <c r="CP221" s="137"/>
      <c r="CQ221" s="137"/>
      <c r="CR221" s="137"/>
      <c r="CS221" s="137"/>
      <c r="CT221" s="137"/>
      <c r="CU221" s="137"/>
      <c r="CV221" s="137"/>
    </row>
    <row r="222" spans="1:100" ht="15.65" customHeight="1" x14ac:dyDescent="0.2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</row>
    <row r="223" spans="1:100" ht="15.65" customHeight="1" x14ac:dyDescent="0.2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</row>
    <row r="224" spans="1:100" ht="15.65" customHeight="1" x14ac:dyDescent="0.2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</row>
    <row r="225" spans="1:100" ht="15.65" customHeight="1" x14ac:dyDescent="0.2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</row>
    <row r="226" spans="1:100" ht="15.65" customHeight="1" x14ac:dyDescent="0.2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</row>
    <row r="227" spans="1:100" ht="15.65" customHeight="1" x14ac:dyDescent="0.2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</row>
    <row r="228" spans="1:100" ht="15.65" customHeight="1" x14ac:dyDescent="0.2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</row>
    <row r="229" spans="1:100" ht="15.65" customHeight="1" x14ac:dyDescent="0.2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</row>
    <row r="230" spans="1:100" ht="15.65" customHeight="1" x14ac:dyDescent="0.2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7"/>
      <c r="BU230" s="137"/>
      <c r="BV230" s="137"/>
      <c r="BW230" s="137"/>
      <c r="BX230" s="137"/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7"/>
      <c r="CJ230" s="137"/>
      <c r="CK230" s="137"/>
      <c r="CL230" s="137"/>
      <c r="CM230" s="137"/>
      <c r="CN230" s="137"/>
      <c r="CO230" s="137"/>
      <c r="CP230" s="137"/>
      <c r="CQ230" s="137"/>
      <c r="CR230" s="137"/>
      <c r="CS230" s="137"/>
      <c r="CT230" s="137"/>
      <c r="CU230" s="137"/>
      <c r="CV230" s="137"/>
    </row>
    <row r="231" spans="1:100" ht="15.65" customHeight="1" x14ac:dyDescent="0.2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7"/>
      <c r="CA231" s="137"/>
      <c r="CB231" s="137"/>
      <c r="CC231" s="137"/>
      <c r="CD231" s="137"/>
      <c r="CE231" s="137"/>
      <c r="CF231" s="137"/>
      <c r="CG231" s="137"/>
      <c r="CH231" s="137"/>
      <c r="CI231" s="137"/>
      <c r="CJ231" s="137"/>
      <c r="CK231" s="137"/>
      <c r="CL231" s="137"/>
      <c r="CM231" s="137"/>
      <c r="CN231" s="137"/>
      <c r="CO231" s="137"/>
      <c r="CP231" s="137"/>
      <c r="CQ231" s="137"/>
      <c r="CR231" s="137"/>
      <c r="CS231" s="137"/>
      <c r="CT231" s="137"/>
      <c r="CU231" s="137"/>
      <c r="CV231" s="137"/>
    </row>
    <row r="232" spans="1:100" ht="15.65" customHeight="1" x14ac:dyDescent="0.2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</row>
    <row r="233" spans="1:100" ht="15.65" customHeight="1" x14ac:dyDescent="0.2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</row>
    <row r="234" spans="1:100" ht="15.65" customHeight="1" x14ac:dyDescent="0.2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</row>
    <row r="235" spans="1:100" ht="15.65" customHeight="1" x14ac:dyDescent="0.2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</row>
    <row r="236" spans="1:100" ht="15.65" customHeight="1" x14ac:dyDescent="0.2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</row>
    <row r="237" spans="1:100" ht="15.65" customHeight="1" x14ac:dyDescent="0.2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7"/>
      <c r="CP237" s="137"/>
      <c r="CQ237" s="137"/>
      <c r="CR237" s="137"/>
      <c r="CS237" s="137"/>
      <c r="CT237" s="137"/>
      <c r="CU237" s="137"/>
      <c r="CV237" s="137"/>
    </row>
    <row r="238" spans="1:100" ht="15.65" customHeight="1" x14ac:dyDescent="0.2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</row>
    <row r="239" spans="1:100" ht="15.65" customHeight="1" x14ac:dyDescent="0.2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</row>
    <row r="240" spans="1:100" ht="15.65" customHeight="1" x14ac:dyDescent="0.2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  <c r="CM240" s="137"/>
      <c r="CN240" s="137"/>
      <c r="CO240" s="137"/>
      <c r="CP240" s="137"/>
      <c r="CQ240" s="137"/>
      <c r="CR240" s="137"/>
      <c r="CS240" s="137"/>
      <c r="CT240" s="137"/>
      <c r="CU240" s="137"/>
      <c r="CV240" s="137"/>
    </row>
    <row r="241" spans="1:100" ht="15.65" customHeight="1" x14ac:dyDescent="0.2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7"/>
      <c r="CP241" s="137"/>
      <c r="CQ241" s="137"/>
      <c r="CR241" s="137"/>
      <c r="CS241" s="137"/>
      <c r="CT241" s="137"/>
      <c r="CU241" s="137"/>
      <c r="CV241" s="137"/>
    </row>
    <row r="242" spans="1:100" ht="15.65" customHeight="1" x14ac:dyDescent="0.2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7"/>
      <c r="BX242" s="137"/>
      <c r="BY242" s="137"/>
      <c r="BZ242" s="137"/>
      <c r="CA242" s="137"/>
      <c r="CB242" s="137"/>
      <c r="CC242" s="137"/>
      <c r="CD242" s="137"/>
      <c r="CE242" s="137"/>
      <c r="CF242" s="137"/>
      <c r="CG242" s="137"/>
      <c r="CH242" s="137"/>
      <c r="CI242" s="137"/>
      <c r="CJ242" s="137"/>
      <c r="CK242" s="137"/>
      <c r="CL242" s="137"/>
      <c r="CM242" s="137"/>
      <c r="CN242" s="137"/>
      <c r="CO242" s="137"/>
      <c r="CP242" s="137"/>
      <c r="CQ242" s="137"/>
      <c r="CR242" s="137"/>
      <c r="CS242" s="137"/>
      <c r="CT242" s="137"/>
      <c r="CU242" s="137"/>
      <c r="CV242" s="137"/>
    </row>
    <row r="243" spans="1:100" ht="15.65" customHeight="1" x14ac:dyDescent="0.2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7"/>
      <c r="BW243" s="137"/>
      <c r="BX243" s="137"/>
      <c r="BY243" s="137"/>
      <c r="BZ243" s="137"/>
      <c r="CA243" s="137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  <c r="CM243" s="137"/>
      <c r="CN243" s="137"/>
      <c r="CO243" s="137"/>
      <c r="CP243" s="137"/>
      <c r="CQ243" s="137"/>
      <c r="CR243" s="137"/>
      <c r="CS243" s="137"/>
      <c r="CT243" s="137"/>
      <c r="CU243" s="137"/>
      <c r="CV243" s="137"/>
    </row>
    <row r="244" spans="1:100" ht="15.65" customHeight="1" x14ac:dyDescent="0.2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  <c r="BT244" s="137"/>
      <c r="BU244" s="137"/>
      <c r="BV244" s="137"/>
      <c r="BW244" s="137"/>
      <c r="BX244" s="137"/>
      <c r="BY244" s="137"/>
      <c r="BZ244" s="137"/>
      <c r="CA244" s="137"/>
      <c r="CB244" s="137"/>
      <c r="CC244" s="137"/>
      <c r="CD244" s="137"/>
      <c r="CE244" s="137"/>
      <c r="CF244" s="137"/>
      <c r="CG244" s="137"/>
      <c r="CH244" s="137"/>
      <c r="CI244" s="137"/>
      <c r="CJ244" s="137"/>
      <c r="CK244" s="137"/>
      <c r="CL244" s="137"/>
      <c r="CM244" s="137"/>
      <c r="CN244" s="137"/>
      <c r="CO244" s="137"/>
      <c r="CP244" s="137"/>
      <c r="CQ244" s="137"/>
      <c r="CR244" s="137"/>
      <c r="CS244" s="137"/>
      <c r="CT244" s="137"/>
      <c r="CU244" s="137"/>
      <c r="CV244" s="137"/>
    </row>
    <row r="245" spans="1:100" ht="15.65" customHeight="1" x14ac:dyDescent="0.2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7"/>
      <c r="BW245" s="137"/>
      <c r="BX245" s="137"/>
      <c r="BY245" s="137"/>
      <c r="BZ245" s="137"/>
      <c r="CA245" s="137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7"/>
      <c r="CL245" s="137"/>
      <c r="CM245" s="137"/>
      <c r="CN245" s="137"/>
      <c r="CO245" s="137"/>
      <c r="CP245" s="137"/>
      <c r="CQ245" s="137"/>
      <c r="CR245" s="137"/>
      <c r="CS245" s="137"/>
      <c r="CT245" s="137"/>
      <c r="CU245" s="137"/>
      <c r="CV245" s="137"/>
    </row>
    <row r="246" spans="1:100" ht="15.65" customHeight="1" x14ac:dyDescent="0.2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7"/>
      <c r="BW246" s="137"/>
      <c r="BX246" s="137"/>
      <c r="BY246" s="137"/>
      <c r="BZ246" s="137"/>
      <c r="CA246" s="137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  <c r="CM246" s="137"/>
      <c r="CN246" s="137"/>
      <c r="CO246" s="137"/>
      <c r="CP246" s="137"/>
      <c r="CQ246" s="137"/>
      <c r="CR246" s="137"/>
      <c r="CS246" s="137"/>
      <c r="CT246" s="137"/>
      <c r="CU246" s="137"/>
      <c r="CV246" s="137"/>
    </row>
    <row r="247" spans="1:100" ht="15.65" customHeight="1" x14ac:dyDescent="0.2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37"/>
      <c r="CN247" s="137"/>
      <c r="CO247" s="137"/>
      <c r="CP247" s="137"/>
      <c r="CQ247" s="137"/>
      <c r="CR247" s="137"/>
      <c r="CS247" s="137"/>
      <c r="CT247" s="137"/>
      <c r="CU247" s="137"/>
      <c r="CV247" s="137"/>
    </row>
    <row r="248" spans="1:100" ht="15.65" customHeight="1" x14ac:dyDescent="0.2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/>
      <c r="CO248" s="137"/>
      <c r="CP248" s="137"/>
      <c r="CQ248" s="137"/>
      <c r="CR248" s="137"/>
      <c r="CS248" s="137"/>
      <c r="CT248" s="137"/>
      <c r="CU248" s="137"/>
      <c r="CV248" s="137"/>
    </row>
    <row r="249" spans="1:100" ht="15.65" customHeight="1" x14ac:dyDescent="0.2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  <c r="BT249" s="137"/>
      <c r="BU249" s="137"/>
      <c r="BV249" s="137"/>
      <c r="BW249" s="137"/>
      <c r="BX249" s="137"/>
      <c r="BY249" s="137"/>
      <c r="BZ249" s="137"/>
      <c r="CA249" s="137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137"/>
      <c r="CM249" s="137"/>
      <c r="CN249" s="137"/>
      <c r="CO249" s="137"/>
      <c r="CP249" s="137"/>
      <c r="CQ249" s="137"/>
      <c r="CR249" s="137"/>
      <c r="CS249" s="137"/>
      <c r="CT249" s="137"/>
      <c r="CU249" s="137"/>
      <c r="CV249" s="137"/>
    </row>
    <row r="250" spans="1:100" ht="15.65" customHeight="1" x14ac:dyDescent="0.2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  <c r="CM250" s="137"/>
      <c r="CN250" s="137"/>
      <c r="CO250" s="137"/>
      <c r="CP250" s="137"/>
      <c r="CQ250" s="137"/>
      <c r="CR250" s="137"/>
      <c r="CS250" s="137"/>
      <c r="CT250" s="137"/>
      <c r="CU250" s="137"/>
      <c r="CV250" s="137"/>
    </row>
    <row r="251" spans="1:100" ht="15.65" customHeight="1" x14ac:dyDescent="0.2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  <c r="BT251" s="137"/>
      <c r="BU251" s="137"/>
      <c r="BV251" s="137"/>
      <c r="BW251" s="137"/>
      <c r="BX251" s="137"/>
      <c r="BY251" s="137"/>
      <c r="BZ251" s="137"/>
      <c r="CA251" s="137"/>
      <c r="CB251" s="137"/>
      <c r="CC251" s="137"/>
      <c r="CD251" s="137"/>
      <c r="CE251" s="137"/>
      <c r="CF251" s="137"/>
      <c r="CG251" s="137"/>
      <c r="CH251" s="137"/>
      <c r="CI251" s="137"/>
      <c r="CJ251" s="137"/>
      <c r="CK251" s="137"/>
      <c r="CL251" s="137"/>
      <c r="CM251" s="137"/>
      <c r="CN251" s="137"/>
      <c r="CO251" s="137"/>
      <c r="CP251" s="137"/>
      <c r="CQ251" s="137"/>
      <c r="CR251" s="137"/>
      <c r="CS251" s="137"/>
      <c r="CT251" s="137"/>
      <c r="CU251" s="137"/>
      <c r="CV251" s="137"/>
    </row>
    <row r="252" spans="1:100" ht="15.65" customHeight="1" x14ac:dyDescent="0.2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  <c r="BT252" s="137"/>
      <c r="BU252" s="137"/>
      <c r="BV252" s="137"/>
      <c r="BW252" s="137"/>
      <c r="BX252" s="137"/>
      <c r="BY252" s="137"/>
      <c r="BZ252" s="137"/>
      <c r="CA252" s="137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L252" s="137"/>
      <c r="CM252" s="137"/>
      <c r="CN252" s="137"/>
      <c r="CO252" s="137"/>
      <c r="CP252" s="137"/>
      <c r="CQ252" s="137"/>
      <c r="CR252" s="137"/>
      <c r="CS252" s="137"/>
      <c r="CT252" s="137"/>
      <c r="CU252" s="137"/>
      <c r="CV252" s="137"/>
    </row>
    <row r="253" spans="1:100" ht="15.65" customHeight="1" x14ac:dyDescent="0.2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  <c r="BT253" s="137"/>
      <c r="BU253" s="137"/>
      <c r="BV253" s="137"/>
      <c r="BW253" s="137"/>
      <c r="BX253" s="137"/>
      <c r="BY253" s="137"/>
      <c r="BZ253" s="137"/>
      <c r="CA253" s="137"/>
      <c r="CB253" s="137"/>
      <c r="CC253" s="137"/>
      <c r="CD253" s="137"/>
      <c r="CE253" s="137"/>
      <c r="CF253" s="137"/>
      <c r="CG253" s="137"/>
      <c r="CH253" s="137"/>
      <c r="CI253" s="137"/>
      <c r="CJ253" s="137"/>
      <c r="CK253" s="137"/>
      <c r="CL253" s="137"/>
      <c r="CM253" s="137"/>
      <c r="CN253" s="137"/>
      <c r="CO253" s="137"/>
      <c r="CP253" s="137"/>
      <c r="CQ253" s="137"/>
      <c r="CR253" s="137"/>
      <c r="CS253" s="137"/>
      <c r="CT253" s="137"/>
      <c r="CU253" s="137"/>
      <c r="CV253" s="137"/>
    </row>
    <row r="254" spans="1:100" ht="15.65" customHeight="1" x14ac:dyDescent="0.2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  <c r="BT254" s="137"/>
      <c r="BU254" s="137"/>
      <c r="BV254" s="137"/>
      <c r="BW254" s="137"/>
      <c r="BX254" s="137"/>
      <c r="BY254" s="137"/>
      <c r="BZ254" s="137"/>
      <c r="CA254" s="137"/>
      <c r="CB254" s="137"/>
      <c r="CC254" s="137"/>
      <c r="CD254" s="137"/>
      <c r="CE254" s="137"/>
      <c r="CF254" s="137"/>
      <c r="CG254" s="137"/>
      <c r="CH254" s="137"/>
      <c r="CI254" s="137"/>
      <c r="CJ254" s="137"/>
      <c r="CK254" s="137"/>
      <c r="CL254" s="137"/>
      <c r="CM254" s="137"/>
      <c r="CN254" s="137"/>
      <c r="CO254" s="137"/>
      <c r="CP254" s="137"/>
      <c r="CQ254" s="137"/>
      <c r="CR254" s="137"/>
      <c r="CS254" s="137"/>
      <c r="CT254" s="137"/>
      <c r="CU254" s="137"/>
      <c r="CV254" s="137"/>
    </row>
    <row r="255" spans="1:100" ht="15.65" customHeight="1" x14ac:dyDescent="0.2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  <c r="BT255" s="137"/>
      <c r="BU255" s="137"/>
      <c r="BV255" s="137"/>
      <c r="BW255" s="137"/>
      <c r="BX255" s="137"/>
      <c r="BY255" s="137"/>
      <c r="BZ255" s="137"/>
      <c r="CA255" s="137"/>
      <c r="CB255" s="137"/>
      <c r="CC255" s="137"/>
      <c r="CD255" s="137"/>
      <c r="CE255" s="137"/>
      <c r="CF255" s="137"/>
      <c r="CG255" s="137"/>
      <c r="CH255" s="137"/>
      <c r="CI255" s="137"/>
      <c r="CJ255" s="137"/>
      <c r="CK255" s="137"/>
      <c r="CL255" s="137"/>
      <c r="CM255" s="137"/>
      <c r="CN255" s="137"/>
      <c r="CO255" s="137"/>
      <c r="CP255" s="137"/>
      <c r="CQ255" s="137"/>
      <c r="CR255" s="137"/>
      <c r="CS255" s="137"/>
      <c r="CT255" s="137"/>
      <c r="CU255" s="137"/>
      <c r="CV255" s="137"/>
    </row>
    <row r="256" spans="1:100" ht="15.65" customHeight="1" x14ac:dyDescent="0.2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L256" s="137"/>
      <c r="CM256" s="137"/>
      <c r="CN256" s="137"/>
      <c r="CO256" s="137"/>
      <c r="CP256" s="137"/>
      <c r="CQ256" s="137"/>
      <c r="CR256" s="137"/>
      <c r="CS256" s="137"/>
      <c r="CT256" s="137"/>
      <c r="CU256" s="137"/>
      <c r="CV256" s="137"/>
    </row>
    <row r="257" spans="1:100" ht="15.65" customHeight="1" x14ac:dyDescent="0.2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7"/>
      <c r="BW257" s="137"/>
      <c r="BX257" s="137"/>
      <c r="BY257" s="137"/>
      <c r="BZ257" s="137"/>
      <c r="CA257" s="137"/>
      <c r="CB257" s="137"/>
      <c r="CC257" s="137"/>
      <c r="CD257" s="137"/>
      <c r="CE257" s="137"/>
      <c r="CF257" s="137"/>
      <c r="CG257" s="137"/>
      <c r="CH257" s="137"/>
      <c r="CI257" s="137"/>
      <c r="CJ257" s="137"/>
      <c r="CK257" s="137"/>
      <c r="CL257" s="137"/>
      <c r="CM257" s="137"/>
      <c r="CN257" s="137"/>
      <c r="CO257" s="137"/>
      <c r="CP257" s="137"/>
      <c r="CQ257" s="137"/>
      <c r="CR257" s="137"/>
      <c r="CS257" s="137"/>
      <c r="CT257" s="137"/>
      <c r="CU257" s="137"/>
      <c r="CV257" s="137"/>
    </row>
    <row r="258" spans="1:100" ht="15.65" customHeight="1" x14ac:dyDescent="0.2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7"/>
      <c r="CT258" s="137"/>
      <c r="CU258" s="137"/>
      <c r="CV258" s="137"/>
    </row>
    <row r="259" spans="1:100" ht="15.65" customHeight="1" x14ac:dyDescent="0.2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</row>
    <row r="260" spans="1:100" ht="15.65" customHeight="1" x14ac:dyDescent="0.2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  <c r="CM260" s="137"/>
      <c r="CN260" s="137"/>
      <c r="CO260" s="137"/>
      <c r="CP260" s="137"/>
      <c r="CQ260" s="137"/>
      <c r="CR260" s="137"/>
      <c r="CS260" s="137"/>
      <c r="CT260" s="137"/>
      <c r="CU260" s="137"/>
      <c r="CV260" s="137"/>
    </row>
    <row r="261" spans="1:100" ht="15.65" customHeight="1" x14ac:dyDescent="0.2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</row>
    <row r="262" spans="1:100" ht="15.65" customHeight="1" x14ac:dyDescent="0.2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</row>
    <row r="263" spans="1:100" ht="15.65" customHeight="1" x14ac:dyDescent="0.2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7"/>
      <c r="CA263" s="137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  <c r="CM263" s="137"/>
      <c r="CN263" s="137"/>
      <c r="CO263" s="137"/>
      <c r="CP263" s="137"/>
      <c r="CQ263" s="137"/>
      <c r="CR263" s="137"/>
      <c r="CS263" s="137"/>
      <c r="CT263" s="137"/>
      <c r="CU263" s="137"/>
      <c r="CV263" s="137"/>
    </row>
    <row r="264" spans="1:100" ht="15.65" customHeight="1" x14ac:dyDescent="0.2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</row>
    <row r="265" spans="1:100" ht="15.65" customHeight="1" x14ac:dyDescent="0.2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7"/>
      <c r="CA265" s="137"/>
      <c r="CB265" s="137"/>
      <c r="CC265" s="137"/>
      <c r="CD265" s="137"/>
      <c r="CE265" s="137"/>
      <c r="CF265" s="137"/>
      <c r="CG265" s="137"/>
      <c r="CH265" s="137"/>
      <c r="CI265" s="137"/>
      <c r="CJ265" s="137"/>
      <c r="CK265" s="137"/>
      <c r="CL265" s="137"/>
      <c r="CM265" s="137"/>
      <c r="CN265" s="137"/>
      <c r="CO265" s="137"/>
      <c r="CP265" s="137"/>
      <c r="CQ265" s="137"/>
      <c r="CR265" s="137"/>
      <c r="CS265" s="137"/>
      <c r="CT265" s="137"/>
      <c r="CU265" s="137"/>
      <c r="CV265" s="137"/>
    </row>
    <row r="266" spans="1:100" ht="15.65" customHeight="1" x14ac:dyDescent="0.2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  <c r="BT266" s="137"/>
      <c r="BU266" s="137"/>
      <c r="BV266" s="137"/>
      <c r="BW266" s="137"/>
      <c r="BX266" s="137"/>
      <c r="BY266" s="137"/>
      <c r="BZ266" s="137"/>
      <c r="CA266" s="137"/>
      <c r="CB266" s="137"/>
      <c r="CC266" s="137"/>
      <c r="CD266" s="137"/>
      <c r="CE266" s="137"/>
      <c r="CF266" s="137"/>
      <c r="CG266" s="137"/>
      <c r="CH266" s="137"/>
      <c r="CI266" s="137"/>
      <c r="CJ266" s="137"/>
      <c r="CK266" s="137"/>
      <c r="CL266" s="137"/>
      <c r="CM266" s="137"/>
      <c r="CN266" s="137"/>
      <c r="CO266" s="137"/>
      <c r="CP266" s="137"/>
      <c r="CQ266" s="137"/>
      <c r="CR266" s="137"/>
      <c r="CS266" s="137"/>
      <c r="CT266" s="137"/>
      <c r="CU266" s="137"/>
      <c r="CV266" s="137"/>
    </row>
    <row r="267" spans="1:100" ht="15.65" customHeight="1" x14ac:dyDescent="0.2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  <c r="CM267" s="137"/>
      <c r="CN267" s="137"/>
      <c r="CO267" s="137"/>
      <c r="CP267" s="137"/>
      <c r="CQ267" s="137"/>
      <c r="CR267" s="137"/>
      <c r="CS267" s="137"/>
      <c r="CT267" s="137"/>
      <c r="CU267" s="137"/>
      <c r="CV267" s="137"/>
    </row>
    <row r="268" spans="1:100" ht="15.65" customHeight="1" x14ac:dyDescent="0.2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  <c r="CM268" s="137"/>
      <c r="CN268" s="137"/>
      <c r="CO268" s="137"/>
      <c r="CP268" s="137"/>
      <c r="CQ268" s="137"/>
      <c r="CR268" s="137"/>
      <c r="CS268" s="137"/>
      <c r="CT268" s="137"/>
      <c r="CU268" s="137"/>
      <c r="CV268" s="137"/>
    </row>
    <row r="269" spans="1:100" ht="15.65" customHeight="1" x14ac:dyDescent="0.2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</row>
    <row r="270" spans="1:100" ht="15.65" customHeight="1" x14ac:dyDescent="0.2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7"/>
      <c r="BU270" s="137"/>
      <c r="BV270" s="137"/>
      <c r="BW270" s="137"/>
      <c r="BX270" s="137"/>
      <c r="BY270" s="137"/>
      <c r="BZ270" s="137"/>
      <c r="CA270" s="137"/>
      <c r="CB270" s="137"/>
      <c r="CC270" s="137"/>
      <c r="CD270" s="137"/>
      <c r="CE270" s="137"/>
      <c r="CF270" s="137"/>
      <c r="CG270" s="137"/>
      <c r="CH270" s="137"/>
      <c r="CI270" s="137"/>
      <c r="CJ270" s="137"/>
      <c r="CK270" s="137"/>
      <c r="CL270" s="137"/>
      <c r="CM270" s="137"/>
      <c r="CN270" s="137"/>
      <c r="CO270" s="137"/>
      <c r="CP270" s="137"/>
      <c r="CQ270" s="137"/>
      <c r="CR270" s="137"/>
      <c r="CS270" s="137"/>
      <c r="CT270" s="137"/>
      <c r="CU270" s="137"/>
      <c r="CV270" s="137"/>
    </row>
    <row r="271" spans="1:100" ht="15.65" customHeight="1" x14ac:dyDescent="0.2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  <c r="BW271" s="137"/>
      <c r="BX271" s="137"/>
      <c r="BY271" s="137"/>
      <c r="BZ271" s="137"/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</row>
    <row r="272" spans="1:100" ht="15.65" customHeight="1" x14ac:dyDescent="0.2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7"/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7"/>
      <c r="CM272" s="137"/>
      <c r="CN272" s="137"/>
      <c r="CO272" s="137"/>
      <c r="CP272" s="137"/>
      <c r="CQ272" s="137"/>
      <c r="CR272" s="137"/>
      <c r="CS272" s="137"/>
      <c r="CT272" s="137"/>
      <c r="CU272" s="137"/>
      <c r="CV272" s="137"/>
    </row>
    <row r="273" spans="1:100" ht="15.65" customHeight="1" x14ac:dyDescent="0.2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  <c r="CM273" s="137"/>
      <c r="CN273" s="137"/>
      <c r="CO273" s="137"/>
      <c r="CP273" s="137"/>
      <c r="CQ273" s="137"/>
      <c r="CR273" s="137"/>
      <c r="CS273" s="137"/>
      <c r="CT273" s="137"/>
      <c r="CU273" s="137"/>
      <c r="CV273" s="137"/>
    </row>
    <row r="274" spans="1:100" ht="15.65" customHeight="1" x14ac:dyDescent="0.2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  <c r="BT274" s="137"/>
      <c r="BU274" s="137"/>
      <c r="BV274" s="137"/>
      <c r="BW274" s="137"/>
      <c r="BX274" s="137"/>
      <c r="BY274" s="137"/>
      <c r="BZ274" s="137"/>
      <c r="CA274" s="137"/>
      <c r="CB274" s="137"/>
      <c r="CC274" s="137"/>
      <c r="CD274" s="137"/>
      <c r="CE274" s="137"/>
      <c r="CF274" s="137"/>
      <c r="CG274" s="137"/>
      <c r="CH274" s="137"/>
      <c r="CI274" s="137"/>
      <c r="CJ274" s="137"/>
      <c r="CK274" s="137"/>
      <c r="CL274" s="137"/>
      <c r="CM274" s="137"/>
      <c r="CN274" s="137"/>
      <c r="CO274" s="137"/>
      <c r="CP274" s="137"/>
      <c r="CQ274" s="137"/>
      <c r="CR274" s="137"/>
      <c r="CS274" s="137"/>
      <c r="CT274" s="137"/>
      <c r="CU274" s="137"/>
      <c r="CV274" s="137"/>
    </row>
    <row r="275" spans="1:100" ht="15.65" customHeight="1" x14ac:dyDescent="0.2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  <c r="BT275" s="137"/>
      <c r="BU275" s="137"/>
      <c r="BV275" s="137"/>
      <c r="BW275" s="137"/>
      <c r="BX275" s="137"/>
      <c r="BY275" s="137"/>
      <c r="BZ275" s="137"/>
      <c r="CA275" s="137"/>
      <c r="CB275" s="137"/>
      <c r="CC275" s="137"/>
      <c r="CD275" s="137"/>
      <c r="CE275" s="137"/>
      <c r="CF275" s="137"/>
      <c r="CG275" s="137"/>
      <c r="CH275" s="137"/>
      <c r="CI275" s="137"/>
      <c r="CJ275" s="137"/>
      <c r="CK275" s="137"/>
      <c r="CL275" s="137"/>
      <c r="CM275" s="137"/>
      <c r="CN275" s="137"/>
      <c r="CO275" s="137"/>
      <c r="CP275" s="137"/>
      <c r="CQ275" s="137"/>
      <c r="CR275" s="137"/>
      <c r="CS275" s="137"/>
      <c r="CT275" s="137"/>
      <c r="CU275" s="137"/>
      <c r="CV275" s="137"/>
    </row>
    <row r="276" spans="1:100" ht="15.65" customHeight="1" x14ac:dyDescent="0.2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7"/>
      <c r="CP276" s="137"/>
      <c r="CQ276" s="137"/>
      <c r="CR276" s="137"/>
      <c r="CS276" s="137"/>
      <c r="CT276" s="137"/>
      <c r="CU276" s="137"/>
      <c r="CV276" s="137"/>
    </row>
    <row r="277" spans="1:100" ht="15.65" customHeight="1" x14ac:dyDescent="0.2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  <c r="CM277" s="137"/>
      <c r="CN277" s="137"/>
      <c r="CO277" s="137"/>
      <c r="CP277" s="137"/>
      <c r="CQ277" s="137"/>
      <c r="CR277" s="137"/>
      <c r="CS277" s="137"/>
      <c r="CT277" s="137"/>
      <c r="CU277" s="137"/>
      <c r="CV277" s="137"/>
    </row>
    <row r="278" spans="1:100" ht="15.65" customHeight="1" x14ac:dyDescent="0.2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  <c r="BW278" s="137"/>
      <c r="BX278" s="137"/>
      <c r="BY278" s="137"/>
      <c r="BZ278" s="137"/>
      <c r="CA278" s="137"/>
      <c r="CB278" s="137"/>
      <c r="CC278" s="137"/>
      <c r="CD278" s="137"/>
      <c r="CE278" s="137"/>
      <c r="CF278" s="137"/>
      <c r="CG278" s="137"/>
      <c r="CH278" s="137"/>
      <c r="CI278" s="137"/>
      <c r="CJ278" s="137"/>
      <c r="CK278" s="137"/>
      <c r="CL278" s="137"/>
      <c r="CM278" s="137"/>
      <c r="CN278" s="137"/>
      <c r="CO278" s="137"/>
      <c r="CP278" s="137"/>
      <c r="CQ278" s="137"/>
      <c r="CR278" s="137"/>
      <c r="CS278" s="137"/>
      <c r="CT278" s="137"/>
      <c r="CU278" s="137"/>
      <c r="CV278" s="137"/>
    </row>
    <row r="279" spans="1:100" ht="15.65" customHeight="1" x14ac:dyDescent="0.2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7"/>
      <c r="BU279" s="137"/>
      <c r="BV279" s="137"/>
      <c r="BW279" s="137"/>
      <c r="BX279" s="137"/>
      <c r="BY279" s="137"/>
      <c r="BZ279" s="137"/>
      <c r="CA279" s="137"/>
      <c r="CB279" s="137"/>
      <c r="CC279" s="137"/>
      <c r="CD279" s="137"/>
      <c r="CE279" s="137"/>
      <c r="CF279" s="137"/>
      <c r="CG279" s="137"/>
      <c r="CH279" s="137"/>
      <c r="CI279" s="137"/>
      <c r="CJ279" s="137"/>
      <c r="CK279" s="137"/>
      <c r="CL279" s="137"/>
      <c r="CM279" s="137"/>
      <c r="CN279" s="137"/>
      <c r="CO279" s="137"/>
      <c r="CP279" s="137"/>
      <c r="CQ279" s="137"/>
      <c r="CR279" s="137"/>
      <c r="CS279" s="137"/>
      <c r="CT279" s="137"/>
      <c r="CU279" s="137"/>
      <c r="CV279" s="137"/>
    </row>
    <row r="280" spans="1:100" ht="15.65" customHeight="1" x14ac:dyDescent="0.2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7"/>
      <c r="BU280" s="137"/>
      <c r="BV280" s="137"/>
      <c r="BW280" s="137"/>
      <c r="BX280" s="137"/>
      <c r="BY280" s="137"/>
      <c r="BZ280" s="137"/>
      <c r="CA280" s="137"/>
      <c r="CB280" s="137"/>
      <c r="CC280" s="137"/>
      <c r="CD280" s="137"/>
      <c r="CE280" s="137"/>
      <c r="CF280" s="137"/>
      <c r="CG280" s="137"/>
      <c r="CH280" s="137"/>
      <c r="CI280" s="137"/>
      <c r="CJ280" s="137"/>
      <c r="CK280" s="137"/>
      <c r="CL280" s="137"/>
      <c r="CM280" s="137"/>
      <c r="CN280" s="137"/>
      <c r="CO280" s="137"/>
      <c r="CP280" s="137"/>
      <c r="CQ280" s="137"/>
      <c r="CR280" s="137"/>
      <c r="CS280" s="137"/>
      <c r="CT280" s="137"/>
      <c r="CU280" s="137"/>
      <c r="CV280" s="137"/>
    </row>
    <row r="281" spans="1:100" ht="15.65" customHeight="1" x14ac:dyDescent="0.2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7"/>
      <c r="BU281" s="137"/>
      <c r="BV281" s="137"/>
      <c r="BW281" s="137"/>
      <c r="BX281" s="137"/>
      <c r="BY281" s="137"/>
      <c r="BZ281" s="137"/>
      <c r="CA281" s="137"/>
      <c r="CB281" s="137"/>
      <c r="CC281" s="137"/>
      <c r="CD281" s="137"/>
      <c r="CE281" s="137"/>
      <c r="CF281" s="137"/>
      <c r="CG281" s="137"/>
      <c r="CH281" s="137"/>
      <c r="CI281" s="137"/>
      <c r="CJ281" s="137"/>
      <c r="CK281" s="137"/>
      <c r="CL281" s="137"/>
      <c r="CM281" s="137"/>
      <c r="CN281" s="137"/>
      <c r="CO281" s="137"/>
      <c r="CP281" s="137"/>
      <c r="CQ281" s="137"/>
      <c r="CR281" s="137"/>
      <c r="CS281" s="137"/>
      <c r="CT281" s="137"/>
      <c r="CU281" s="137"/>
      <c r="CV281" s="137"/>
    </row>
    <row r="282" spans="1:100" ht="15.65" customHeight="1" x14ac:dyDescent="0.2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  <c r="BT282" s="137"/>
      <c r="BU282" s="137"/>
      <c r="BV282" s="137"/>
      <c r="BW282" s="137"/>
      <c r="BX282" s="137"/>
      <c r="BY282" s="137"/>
      <c r="BZ282" s="137"/>
      <c r="CA282" s="137"/>
      <c r="CB282" s="137"/>
      <c r="CC282" s="137"/>
      <c r="CD282" s="137"/>
      <c r="CE282" s="137"/>
      <c r="CF282" s="137"/>
      <c r="CG282" s="137"/>
      <c r="CH282" s="137"/>
      <c r="CI282" s="137"/>
      <c r="CJ282" s="137"/>
      <c r="CK282" s="137"/>
      <c r="CL282" s="137"/>
      <c r="CM282" s="137"/>
      <c r="CN282" s="137"/>
      <c r="CO282" s="137"/>
      <c r="CP282" s="137"/>
      <c r="CQ282" s="137"/>
      <c r="CR282" s="137"/>
      <c r="CS282" s="137"/>
      <c r="CT282" s="137"/>
      <c r="CU282" s="137"/>
      <c r="CV282" s="137"/>
    </row>
    <row r="283" spans="1:100" ht="15.65" customHeight="1" x14ac:dyDescent="0.2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137"/>
      <c r="CO283" s="137"/>
      <c r="CP283" s="137"/>
      <c r="CQ283" s="137"/>
      <c r="CR283" s="137"/>
      <c r="CS283" s="137"/>
      <c r="CT283" s="137"/>
      <c r="CU283" s="137"/>
      <c r="CV283" s="137"/>
    </row>
    <row r="284" spans="1:100" ht="15.65" customHeight="1" x14ac:dyDescent="0.2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7"/>
      <c r="CA284" s="137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  <c r="CM284" s="137"/>
      <c r="CN284" s="137"/>
      <c r="CO284" s="137"/>
      <c r="CP284" s="137"/>
      <c r="CQ284" s="137"/>
      <c r="CR284" s="137"/>
      <c r="CS284" s="137"/>
      <c r="CT284" s="137"/>
      <c r="CU284" s="137"/>
      <c r="CV284" s="137"/>
    </row>
    <row r="285" spans="1:100" ht="15.65" customHeight="1" x14ac:dyDescent="0.2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7"/>
      <c r="BN285" s="137"/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7"/>
      <c r="BZ285" s="137"/>
      <c r="CA285" s="137"/>
      <c r="CB285" s="137"/>
      <c r="CC285" s="137"/>
      <c r="CD285" s="137"/>
      <c r="CE285" s="137"/>
      <c r="CF285" s="137"/>
      <c r="CG285" s="137"/>
      <c r="CH285" s="137"/>
      <c r="CI285" s="137"/>
      <c r="CJ285" s="137"/>
      <c r="CK285" s="137"/>
      <c r="CL285" s="137"/>
      <c r="CM285" s="137"/>
      <c r="CN285" s="137"/>
      <c r="CO285" s="137"/>
      <c r="CP285" s="137"/>
      <c r="CQ285" s="137"/>
      <c r="CR285" s="137"/>
      <c r="CS285" s="137"/>
      <c r="CT285" s="137"/>
      <c r="CU285" s="137"/>
      <c r="CV285" s="137"/>
    </row>
    <row r="286" spans="1:100" ht="15.65" customHeight="1" x14ac:dyDescent="0.2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7"/>
      <c r="BZ286" s="137"/>
      <c r="CA286" s="137"/>
      <c r="CB286" s="137"/>
      <c r="CC286" s="137"/>
      <c r="CD286" s="137"/>
      <c r="CE286" s="137"/>
      <c r="CF286" s="137"/>
      <c r="CG286" s="137"/>
      <c r="CH286" s="137"/>
      <c r="CI286" s="137"/>
      <c r="CJ286" s="137"/>
      <c r="CK286" s="137"/>
      <c r="CL286" s="137"/>
      <c r="CM286" s="137"/>
      <c r="CN286" s="137"/>
      <c r="CO286" s="137"/>
      <c r="CP286" s="137"/>
      <c r="CQ286" s="137"/>
      <c r="CR286" s="137"/>
      <c r="CS286" s="137"/>
      <c r="CT286" s="137"/>
      <c r="CU286" s="137"/>
      <c r="CV286" s="137"/>
    </row>
    <row r="287" spans="1:100" ht="15.65" customHeight="1" x14ac:dyDescent="0.2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  <c r="CM287" s="137"/>
      <c r="CN287" s="137"/>
      <c r="CO287" s="137"/>
      <c r="CP287" s="137"/>
      <c r="CQ287" s="137"/>
      <c r="CR287" s="137"/>
      <c r="CS287" s="137"/>
      <c r="CT287" s="137"/>
      <c r="CU287" s="137"/>
      <c r="CV287" s="137"/>
    </row>
    <row r="288" spans="1:100" ht="15.65" customHeight="1" x14ac:dyDescent="0.2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7"/>
      <c r="BZ288" s="137"/>
      <c r="CA288" s="137"/>
      <c r="CB288" s="137"/>
      <c r="CC288" s="137"/>
      <c r="CD288" s="137"/>
      <c r="CE288" s="137"/>
      <c r="CF288" s="137"/>
      <c r="CG288" s="137"/>
      <c r="CH288" s="137"/>
      <c r="CI288" s="137"/>
      <c r="CJ288" s="137"/>
      <c r="CK288" s="137"/>
      <c r="CL288" s="137"/>
      <c r="CM288" s="137"/>
      <c r="CN288" s="137"/>
      <c r="CO288" s="137"/>
      <c r="CP288" s="137"/>
      <c r="CQ288" s="137"/>
      <c r="CR288" s="137"/>
      <c r="CS288" s="137"/>
      <c r="CT288" s="137"/>
      <c r="CU288" s="137"/>
      <c r="CV288" s="137"/>
    </row>
    <row r="289" spans="1:100" ht="15.65" customHeight="1" x14ac:dyDescent="0.2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7"/>
      <c r="CP289" s="137"/>
      <c r="CQ289" s="137"/>
      <c r="CR289" s="137"/>
      <c r="CS289" s="137"/>
      <c r="CT289" s="137"/>
      <c r="CU289" s="137"/>
      <c r="CV289" s="137"/>
    </row>
    <row r="290" spans="1:100" ht="15.65" customHeight="1" x14ac:dyDescent="0.2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7"/>
      <c r="CA290" s="137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  <c r="CM290" s="137"/>
      <c r="CN290" s="137"/>
      <c r="CO290" s="137"/>
      <c r="CP290" s="137"/>
      <c r="CQ290" s="137"/>
      <c r="CR290" s="137"/>
      <c r="CS290" s="137"/>
      <c r="CT290" s="137"/>
      <c r="CU290" s="137"/>
      <c r="CV290" s="137"/>
    </row>
    <row r="291" spans="1:100" ht="15.65" customHeight="1" x14ac:dyDescent="0.2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7"/>
      <c r="BX291" s="137"/>
      <c r="BY291" s="137"/>
      <c r="BZ291" s="137"/>
      <c r="CA291" s="137"/>
      <c r="CB291" s="137"/>
      <c r="CC291" s="137"/>
      <c r="CD291" s="137"/>
      <c r="CE291" s="137"/>
      <c r="CF291" s="137"/>
      <c r="CG291" s="137"/>
      <c r="CH291" s="137"/>
      <c r="CI291" s="137"/>
      <c r="CJ291" s="137"/>
      <c r="CK291" s="137"/>
      <c r="CL291" s="137"/>
      <c r="CM291" s="137"/>
      <c r="CN291" s="137"/>
      <c r="CO291" s="137"/>
      <c r="CP291" s="137"/>
      <c r="CQ291" s="137"/>
      <c r="CR291" s="137"/>
      <c r="CS291" s="137"/>
      <c r="CT291" s="137"/>
      <c r="CU291" s="137"/>
      <c r="CV291" s="137"/>
    </row>
    <row r="292" spans="1:100" ht="15.65" customHeight="1" x14ac:dyDescent="0.2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</row>
    <row r="293" spans="1:100" ht="15.65" customHeight="1" x14ac:dyDescent="0.2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</row>
    <row r="294" spans="1:100" ht="15.65" customHeight="1" x14ac:dyDescent="0.2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37"/>
      <c r="BT294" s="137"/>
      <c r="BU294" s="137"/>
      <c r="BV294" s="137"/>
      <c r="BW294" s="137"/>
      <c r="BX294" s="137"/>
      <c r="BY294" s="137"/>
      <c r="BZ294" s="137"/>
      <c r="CA294" s="137"/>
      <c r="CB294" s="137"/>
      <c r="CC294" s="137"/>
      <c r="CD294" s="137"/>
      <c r="CE294" s="137"/>
      <c r="CF294" s="137"/>
      <c r="CG294" s="137"/>
      <c r="CH294" s="137"/>
      <c r="CI294" s="137"/>
      <c r="CJ294" s="137"/>
      <c r="CK294" s="137"/>
      <c r="CL294" s="137"/>
      <c r="CM294" s="137"/>
      <c r="CN294" s="137"/>
      <c r="CO294" s="137"/>
      <c r="CP294" s="137"/>
      <c r="CQ294" s="137"/>
      <c r="CR294" s="137"/>
      <c r="CS294" s="137"/>
      <c r="CT294" s="137"/>
      <c r="CU294" s="137"/>
      <c r="CV294" s="137"/>
    </row>
    <row r="295" spans="1:100" ht="15.65" customHeight="1" x14ac:dyDescent="0.2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7"/>
      <c r="CP295" s="137"/>
      <c r="CQ295" s="137"/>
      <c r="CR295" s="137"/>
      <c r="CS295" s="137"/>
      <c r="CT295" s="137"/>
      <c r="CU295" s="137"/>
      <c r="CV295" s="137"/>
    </row>
    <row r="296" spans="1:100" ht="15.65" customHeight="1" x14ac:dyDescent="0.2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  <c r="CM296" s="137"/>
      <c r="CN296" s="137"/>
      <c r="CO296" s="137"/>
      <c r="CP296" s="137"/>
      <c r="CQ296" s="137"/>
      <c r="CR296" s="137"/>
      <c r="CS296" s="137"/>
      <c r="CT296" s="137"/>
      <c r="CU296" s="137"/>
      <c r="CV296" s="137"/>
    </row>
    <row r="297" spans="1:100" ht="15.65" customHeight="1" x14ac:dyDescent="0.2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</row>
    <row r="298" spans="1:100" ht="15.65" customHeight="1" x14ac:dyDescent="0.2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</row>
    <row r="299" spans="1:100" ht="15.65" customHeight="1" x14ac:dyDescent="0.2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</row>
    <row r="300" spans="1:100" ht="15.65" customHeight="1" x14ac:dyDescent="0.2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  <c r="CM300" s="137"/>
      <c r="CN300" s="137"/>
      <c r="CO300" s="137"/>
      <c r="CP300" s="137"/>
      <c r="CQ300" s="137"/>
      <c r="CR300" s="137"/>
      <c r="CS300" s="137"/>
      <c r="CT300" s="137"/>
      <c r="CU300" s="137"/>
      <c r="CV300" s="137"/>
    </row>
    <row r="301" spans="1:100" ht="15.65" customHeight="1" x14ac:dyDescent="0.2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</row>
    <row r="302" spans="1:100" ht="15.65" customHeight="1" x14ac:dyDescent="0.2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L302" s="137"/>
      <c r="CM302" s="137"/>
      <c r="CN302" s="137"/>
      <c r="CO302" s="137"/>
      <c r="CP302" s="137"/>
      <c r="CQ302" s="137"/>
      <c r="CR302" s="137"/>
      <c r="CS302" s="137"/>
      <c r="CT302" s="137"/>
      <c r="CU302" s="137"/>
      <c r="CV302" s="137"/>
    </row>
    <row r="303" spans="1:100" ht="15.65" customHeight="1" x14ac:dyDescent="0.2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37"/>
      <c r="BU303" s="137"/>
      <c r="BV303" s="137"/>
      <c r="BW303" s="137"/>
      <c r="BX303" s="137"/>
      <c r="BY303" s="137"/>
      <c r="BZ303" s="137"/>
      <c r="CA303" s="137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L303" s="137"/>
      <c r="CM303" s="137"/>
      <c r="CN303" s="137"/>
      <c r="CO303" s="137"/>
      <c r="CP303" s="137"/>
      <c r="CQ303" s="137"/>
      <c r="CR303" s="137"/>
      <c r="CS303" s="137"/>
      <c r="CT303" s="137"/>
      <c r="CU303" s="137"/>
      <c r="CV303" s="137"/>
    </row>
    <row r="304" spans="1:100" ht="15.65" customHeight="1" x14ac:dyDescent="0.2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  <c r="CM304" s="137"/>
      <c r="CN304" s="137"/>
      <c r="CO304" s="137"/>
      <c r="CP304" s="137"/>
      <c r="CQ304" s="137"/>
      <c r="CR304" s="137"/>
      <c r="CS304" s="137"/>
      <c r="CT304" s="137"/>
      <c r="CU304" s="137"/>
      <c r="CV304" s="137"/>
    </row>
    <row r="305" spans="1:100" ht="15.65" customHeight="1" x14ac:dyDescent="0.2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37"/>
      <c r="CD305" s="137"/>
      <c r="CE305" s="137"/>
      <c r="CF305" s="137"/>
      <c r="CG305" s="137"/>
      <c r="CH305" s="137"/>
      <c r="CI305" s="137"/>
      <c r="CJ305" s="137"/>
      <c r="CK305" s="137"/>
      <c r="CL305" s="137"/>
      <c r="CM305" s="137"/>
      <c r="CN305" s="137"/>
      <c r="CO305" s="137"/>
      <c r="CP305" s="137"/>
      <c r="CQ305" s="137"/>
      <c r="CR305" s="137"/>
      <c r="CS305" s="137"/>
      <c r="CT305" s="137"/>
      <c r="CU305" s="137"/>
      <c r="CV305" s="137"/>
    </row>
    <row r="306" spans="1:100" ht="15.65" customHeight="1" x14ac:dyDescent="0.2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  <c r="BT306" s="137"/>
      <c r="BU306" s="137"/>
      <c r="BV306" s="137"/>
      <c r="BW306" s="137"/>
      <c r="BX306" s="137"/>
      <c r="BY306" s="137"/>
      <c r="BZ306" s="137"/>
      <c r="CA306" s="137"/>
      <c r="CB306" s="137"/>
      <c r="CC306" s="137"/>
      <c r="CD306" s="137"/>
      <c r="CE306" s="137"/>
      <c r="CF306" s="137"/>
      <c r="CG306" s="137"/>
      <c r="CH306" s="137"/>
      <c r="CI306" s="137"/>
      <c r="CJ306" s="137"/>
      <c r="CK306" s="137"/>
      <c r="CL306" s="137"/>
      <c r="CM306" s="137"/>
      <c r="CN306" s="137"/>
      <c r="CO306" s="137"/>
      <c r="CP306" s="137"/>
      <c r="CQ306" s="137"/>
      <c r="CR306" s="137"/>
      <c r="CS306" s="137"/>
      <c r="CT306" s="137"/>
      <c r="CU306" s="137"/>
      <c r="CV306" s="137"/>
    </row>
    <row r="307" spans="1:100" ht="15.65" customHeight="1" x14ac:dyDescent="0.2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  <c r="CM307" s="137"/>
      <c r="CN307" s="137"/>
      <c r="CO307" s="137"/>
      <c r="CP307" s="137"/>
      <c r="CQ307" s="137"/>
      <c r="CR307" s="137"/>
      <c r="CS307" s="137"/>
      <c r="CT307" s="137"/>
      <c r="CU307" s="137"/>
      <c r="CV307" s="137"/>
    </row>
    <row r="308" spans="1:100" ht="15.65" customHeight="1" x14ac:dyDescent="0.2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  <c r="BT308" s="137"/>
      <c r="BU308" s="137"/>
      <c r="BV308" s="137"/>
      <c r="BW308" s="137"/>
      <c r="BX308" s="137"/>
      <c r="BY308" s="137"/>
      <c r="BZ308" s="137"/>
      <c r="CA308" s="137"/>
      <c r="CB308" s="137"/>
      <c r="CC308" s="137"/>
      <c r="CD308" s="137"/>
      <c r="CE308" s="137"/>
      <c r="CF308" s="137"/>
      <c r="CG308" s="137"/>
      <c r="CH308" s="137"/>
      <c r="CI308" s="137"/>
      <c r="CJ308" s="137"/>
      <c r="CK308" s="137"/>
      <c r="CL308" s="137"/>
      <c r="CM308" s="137"/>
      <c r="CN308" s="137"/>
      <c r="CO308" s="137"/>
      <c r="CP308" s="137"/>
      <c r="CQ308" s="137"/>
      <c r="CR308" s="137"/>
      <c r="CS308" s="137"/>
      <c r="CT308" s="137"/>
      <c r="CU308" s="137"/>
      <c r="CV308" s="137"/>
    </row>
    <row r="309" spans="1:100" ht="15.65" customHeight="1" x14ac:dyDescent="0.2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  <c r="BT309" s="137"/>
      <c r="BU309" s="137"/>
      <c r="BV309" s="137"/>
      <c r="BW309" s="137"/>
      <c r="BX309" s="137"/>
      <c r="BY309" s="137"/>
      <c r="BZ309" s="137"/>
      <c r="CA309" s="137"/>
      <c r="CB309" s="137"/>
      <c r="CC309" s="137"/>
      <c r="CD309" s="137"/>
      <c r="CE309" s="137"/>
      <c r="CF309" s="137"/>
      <c r="CG309" s="137"/>
      <c r="CH309" s="137"/>
      <c r="CI309" s="137"/>
      <c r="CJ309" s="137"/>
      <c r="CK309" s="137"/>
      <c r="CL309" s="137"/>
      <c r="CM309" s="137"/>
      <c r="CN309" s="137"/>
      <c r="CO309" s="137"/>
      <c r="CP309" s="137"/>
      <c r="CQ309" s="137"/>
      <c r="CR309" s="137"/>
      <c r="CS309" s="137"/>
      <c r="CT309" s="137"/>
      <c r="CU309" s="137"/>
      <c r="CV309" s="137"/>
    </row>
    <row r="310" spans="1:100" ht="15.65" customHeight="1" x14ac:dyDescent="0.2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7"/>
      <c r="BZ310" s="137"/>
      <c r="CA310" s="137"/>
      <c r="CB310" s="137"/>
      <c r="CC310" s="137"/>
      <c r="CD310" s="137"/>
      <c r="CE310" s="137"/>
      <c r="CF310" s="137"/>
      <c r="CG310" s="137"/>
      <c r="CH310" s="137"/>
      <c r="CI310" s="137"/>
      <c r="CJ310" s="137"/>
      <c r="CK310" s="137"/>
      <c r="CL310" s="137"/>
      <c r="CM310" s="137"/>
      <c r="CN310" s="137"/>
      <c r="CO310" s="137"/>
      <c r="CP310" s="137"/>
      <c r="CQ310" s="137"/>
      <c r="CR310" s="137"/>
      <c r="CS310" s="137"/>
      <c r="CT310" s="137"/>
      <c r="CU310" s="137"/>
      <c r="CV310" s="137"/>
    </row>
    <row r="311" spans="1:100" ht="15.65" customHeight="1" x14ac:dyDescent="0.2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7"/>
      <c r="BU311" s="137"/>
      <c r="BV311" s="137"/>
      <c r="BW311" s="137"/>
      <c r="BX311" s="137"/>
      <c r="BY311" s="137"/>
      <c r="BZ311" s="137"/>
      <c r="CA311" s="137"/>
      <c r="CB311" s="137"/>
      <c r="CC311" s="137"/>
      <c r="CD311" s="137"/>
      <c r="CE311" s="137"/>
      <c r="CF311" s="137"/>
      <c r="CG311" s="137"/>
      <c r="CH311" s="137"/>
      <c r="CI311" s="137"/>
      <c r="CJ311" s="137"/>
      <c r="CK311" s="137"/>
      <c r="CL311" s="137"/>
      <c r="CM311" s="137"/>
      <c r="CN311" s="137"/>
      <c r="CO311" s="137"/>
      <c r="CP311" s="137"/>
      <c r="CQ311" s="137"/>
      <c r="CR311" s="137"/>
      <c r="CS311" s="137"/>
      <c r="CT311" s="137"/>
      <c r="CU311" s="137"/>
      <c r="CV311" s="137"/>
    </row>
    <row r="312" spans="1:100" ht="15.65" customHeight="1" x14ac:dyDescent="0.2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  <c r="BT312" s="137"/>
      <c r="BU312" s="137"/>
      <c r="BV312" s="137"/>
      <c r="BW312" s="137"/>
      <c r="BX312" s="137"/>
      <c r="BY312" s="137"/>
      <c r="BZ312" s="137"/>
      <c r="CA312" s="137"/>
      <c r="CB312" s="137"/>
      <c r="CC312" s="137"/>
      <c r="CD312" s="137"/>
      <c r="CE312" s="137"/>
      <c r="CF312" s="137"/>
      <c r="CG312" s="137"/>
      <c r="CH312" s="137"/>
      <c r="CI312" s="137"/>
      <c r="CJ312" s="137"/>
      <c r="CK312" s="137"/>
      <c r="CL312" s="137"/>
      <c r="CM312" s="137"/>
      <c r="CN312" s="137"/>
      <c r="CO312" s="137"/>
      <c r="CP312" s="137"/>
      <c r="CQ312" s="137"/>
      <c r="CR312" s="137"/>
      <c r="CS312" s="137"/>
      <c r="CT312" s="137"/>
      <c r="CU312" s="137"/>
      <c r="CV312" s="137"/>
    </row>
    <row r="313" spans="1:100" ht="15.65" customHeight="1" x14ac:dyDescent="0.2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7"/>
      <c r="CA313" s="137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  <c r="CM313" s="137"/>
      <c r="CN313" s="137"/>
      <c r="CO313" s="137"/>
      <c r="CP313" s="137"/>
      <c r="CQ313" s="137"/>
      <c r="CR313" s="137"/>
      <c r="CS313" s="137"/>
      <c r="CT313" s="137"/>
      <c r="CU313" s="137"/>
      <c r="CV313" s="137"/>
    </row>
    <row r="314" spans="1:100" ht="15.65" customHeight="1" x14ac:dyDescent="0.2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  <c r="BT314" s="137"/>
      <c r="BU314" s="137"/>
      <c r="BV314" s="137"/>
      <c r="BW314" s="137"/>
      <c r="BX314" s="137"/>
      <c r="BY314" s="137"/>
      <c r="BZ314" s="137"/>
      <c r="CA314" s="137"/>
      <c r="CB314" s="137"/>
      <c r="CC314" s="137"/>
      <c r="CD314" s="137"/>
      <c r="CE314" s="137"/>
      <c r="CF314" s="137"/>
      <c r="CG314" s="137"/>
      <c r="CH314" s="137"/>
      <c r="CI314" s="137"/>
      <c r="CJ314" s="137"/>
      <c r="CK314" s="137"/>
      <c r="CL314" s="137"/>
      <c r="CM314" s="137"/>
      <c r="CN314" s="137"/>
      <c r="CO314" s="137"/>
      <c r="CP314" s="137"/>
      <c r="CQ314" s="137"/>
      <c r="CR314" s="137"/>
      <c r="CS314" s="137"/>
      <c r="CT314" s="137"/>
      <c r="CU314" s="137"/>
      <c r="CV314" s="137"/>
    </row>
    <row r="315" spans="1:100" ht="15.65" customHeight="1" x14ac:dyDescent="0.2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  <c r="BT315" s="137"/>
      <c r="BU315" s="137"/>
      <c r="BV315" s="137"/>
      <c r="BW315" s="137"/>
      <c r="BX315" s="137"/>
      <c r="BY315" s="137"/>
      <c r="BZ315" s="137"/>
      <c r="CA315" s="137"/>
      <c r="CB315" s="137"/>
      <c r="CC315" s="137"/>
      <c r="CD315" s="137"/>
      <c r="CE315" s="137"/>
      <c r="CF315" s="137"/>
      <c r="CG315" s="137"/>
      <c r="CH315" s="137"/>
      <c r="CI315" s="137"/>
      <c r="CJ315" s="137"/>
      <c r="CK315" s="137"/>
      <c r="CL315" s="137"/>
      <c r="CM315" s="137"/>
      <c r="CN315" s="137"/>
      <c r="CO315" s="137"/>
      <c r="CP315" s="137"/>
      <c r="CQ315" s="137"/>
      <c r="CR315" s="137"/>
      <c r="CS315" s="137"/>
      <c r="CT315" s="137"/>
      <c r="CU315" s="137"/>
      <c r="CV315" s="137"/>
    </row>
    <row r="316" spans="1:100" ht="15.65" customHeight="1" x14ac:dyDescent="0.2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  <c r="BT316" s="137"/>
      <c r="BU316" s="137"/>
      <c r="BV316" s="137"/>
      <c r="BW316" s="137"/>
      <c r="BX316" s="137"/>
      <c r="BY316" s="137"/>
      <c r="BZ316" s="137"/>
      <c r="CA316" s="137"/>
      <c r="CB316" s="137"/>
      <c r="CC316" s="137"/>
      <c r="CD316" s="137"/>
      <c r="CE316" s="137"/>
      <c r="CF316" s="137"/>
      <c r="CG316" s="137"/>
      <c r="CH316" s="137"/>
      <c r="CI316" s="137"/>
      <c r="CJ316" s="137"/>
      <c r="CK316" s="137"/>
      <c r="CL316" s="137"/>
      <c r="CM316" s="137"/>
      <c r="CN316" s="137"/>
      <c r="CO316" s="137"/>
      <c r="CP316" s="137"/>
      <c r="CQ316" s="137"/>
      <c r="CR316" s="137"/>
      <c r="CS316" s="137"/>
      <c r="CT316" s="137"/>
      <c r="CU316" s="137"/>
      <c r="CV316" s="137"/>
    </row>
    <row r="317" spans="1:100" ht="15.65" customHeight="1" x14ac:dyDescent="0.2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  <c r="BT317" s="137"/>
      <c r="BU317" s="137"/>
      <c r="BV317" s="137"/>
      <c r="BW317" s="137"/>
      <c r="BX317" s="137"/>
      <c r="BY317" s="137"/>
      <c r="BZ317" s="137"/>
      <c r="CA317" s="137"/>
      <c r="CB317" s="137"/>
      <c r="CC317" s="137"/>
      <c r="CD317" s="137"/>
      <c r="CE317" s="137"/>
      <c r="CF317" s="137"/>
      <c r="CG317" s="137"/>
      <c r="CH317" s="137"/>
      <c r="CI317" s="137"/>
      <c r="CJ317" s="137"/>
      <c r="CK317" s="137"/>
      <c r="CL317" s="137"/>
      <c r="CM317" s="137"/>
      <c r="CN317" s="137"/>
      <c r="CO317" s="137"/>
      <c r="CP317" s="137"/>
      <c r="CQ317" s="137"/>
      <c r="CR317" s="137"/>
      <c r="CS317" s="137"/>
      <c r="CT317" s="137"/>
      <c r="CU317" s="137"/>
      <c r="CV317" s="137"/>
    </row>
    <row r="318" spans="1:100" ht="15.65" customHeight="1" x14ac:dyDescent="0.2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7"/>
      <c r="CA318" s="137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  <c r="CM318" s="137"/>
      <c r="CN318" s="137"/>
      <c r="CO318" s="137"/>
      <c r="CP318" s="137"/>
      <c r="CQ318" s="137"/>
      <c r="CR318" s="137"/>
      <c r="CS318" s="137"/>
      <c r="CT318" s="137"/>
      <c r="CU318" s="137"/>
      <c r="CV318" s="137"/>
    </row>
    <row r="319" spans="1:100" ht="15.65" customHeight="1" x14ac:dyDescent="0.2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7"/>
      <c r="BU319" s="137"/>
      <c r="BV319" s="137"/>
      <c r="BW319" s="137"/>
      <c r="BX319" s="137"/>
      <c r="BY319" s="137"/>
      <c r="BZ319" s="137"/>
      <c r="CA319" s="137"/>
      <c r="CB319" s="137"/>
      <c r="CC319" s="137"/>
      <c r="CD319" s="137"/>
      <c r="CE319" s="137"/>
      <c r="CF319" s="137"/>
      <c r="CG319" s="137"/>
      <c r="CH319" s="137"/>
      <c r="CI319" s="137"/>
      <c r="CJ319" s="137"/>
      <c r="CK319" s="137"/>
      <c r="CL319" s="137"/>
      <c r="CM319" s="137"/>
      <c r="CN319" s="137"/>
      <c r="CO319" s="137"/>
      <c r="CP319" s="137"/>
      <c r="CQ319" s="137"/>
      <c r="CR319" s="137"/>
      <c r="CS319" s="137"/>
      <c r="CT319" s="137"/>
      <c r="CU319" s="137"/>
      <c r="CV319" s="137"/>
    </row>
    <row r="320" spans="1:100" ht="15.65" customHeight="1" x14ac:dyDescent="0.2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7"/>
      <c r="CA320" s="137"/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  <c r="CM320" s="137"/>
      <c r="CN320" s="137"/>
      <c r="CO320" s="137"/>
      <c r="CP320" s="137"/>
      <c r="CQ320" s="137"/>
      <c r="CR320" s="137"/>
      <c r="CS320" s="137"/>
      <c r="CT320" s="137"/>
      <c r="CU320" s="137"/>
      <c r="CV320" s="137"/>
    </row>
    <row r="321" spans="1:100" ht="15.65" customHeight="1" x14ac:dyDescent="0.2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  <c r="BT321" s="137"/>
      <c r="BU321" s="137"/>
      <c r="BV321" s="137"/>
      <c r="BW321" s="137"/>
      <c r="BX321" s="137"/>
      <c r="BY321" s="137"/>
      <c r="BZ321" s="137"/>
      <c r="CA321" s="137"/>
      <c r="CB321" s="137"/>
      <c r="CC321" s="137"/>
      <c r="CD321" s="137"/>
      <c r="CE321" s="137"/>
      <c r="CF321" s="137"/>
      <c r="CG321" s="137"/>
      <c r="CH321" s="137"/>
      <c r="CI321" s="137"/>
      <c r="CJ321" s="137"/>
      <c r="CK321" s="137"/>
      <c r="CL321" s="137"/>
      <c r="CM321" s="137"/>
      <c r="CN321" s="137"/>
      <c r="CO321" s="137"/>
      <c r="CP321" s="137"/>
      <c r="CQ321" s="137"/>
      <c r="CR321" s="137"/>
      <c r="CS321" s="137"/>
      <c r="CT321" s="137"/>
      <c r="CU321" s="137"/>
      <c r="CV321" s="137"/>
    </row>
    <row r="322" spans="1:100" ht="15.65" customHeight="1" x14ac:dyDescent="0.2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137"/>
      <c r="CA322" s="137"/>
      <c r="CB322" s="137"/>
      <c r="CC322" s="137"/>
      <c r="CD322" s="137"/>
      <c r="CE322" s="137"/>
      <c r="CF322" s="137"/>
      <c r="CG322" s="137"/>
      <c r="CH322" s="137"/>
      <c r="CI322" s="137"/>
      <c r="CJ322" s="137"/>
      <c r="CK322" s="137"/>
      <c r="CL322" s="137"/>
      <c r="CM322" s="137"/>
      <c r="CN322" s="137"/>
      <c r="CO322" s="137"/>
      <c r="CP322" s="137"/>
      <c r="CQ322" s="137"/>
      <c r="CR322" s="137"/>
      <c r="CS322" s="137"/>
      <c r="CT322" s="137"/>
      <c r="CU322" s="137"/>
      <c r="CV322" s="137"/>
    </row>
    <row r="323" spans="1:100" ht="15.65" customHeight="1" x14ac:dyDescent="0.2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7"/>
      <c r="BZ323" s="137"/>
      <c r="CA323" s="137"/>
      <c r="CB323" s="137"/>
      <c r="CC323" s="137"/>
      <c r="CD323" s="137"/>
      <c r="CE323" s="137"/>
      <c r="CF323" s="137"/>
      <c r="CG323" s="137"/>
      <c r="CH323" s="137"/>
      <c r="CI323" s="137"/>
      <c r="CJ323" s="137"/>
      <c r="CK323" s="137"/>
      <c r="CL323" s="137"/>
      <c r="CM323" s="137"/>
      <c r="CN323" s="137"/>
      <c r="CO323" s="137"/>
      <c r="CP323" s="137"/>
      <c r="CQ323" s="137"/>
      <c r="CR323" s="137"/>
      <c r="CS323" s="137"/>
      <c r="CT323" s="137"/>
      <c r="CU323" s="137"/>
      <c r="CV323" s="137"/>
    </row>
    <row r="324" spans="1:100" ht="15.65" customHeight="1" x14ac:dyDescent="0.2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7"/>
      <c r="CA324" s="137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  <c r="CM324" s="137"/>
      <c r="CN324" s="137"/>
      <c r="CO324" s="137"/>
      <c r="CP324" s="137"/>
      <c r="CQ324" s="137"/>
      <c r="CR324" s="137"/>
      <c r="CS324" s="137"/>
      <c r="CT324" s="137"/>
      <c r="CU324" s="137"/>
      <c r="CV324" s="137"/>
    </row>
    <row r="325" spans="1:100" ht="15.65" customHeight="1" x14ac:dyDescent="0.2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7"/>
      <c r="BZ325" s="137"/>
      <c r="CA325" s="137"/>
      <c r="CB325" s="137"/>
      <c r="CC325" s="137"/>
      <c r="CD325" s="137"/>
      <c r="CE325" s="137"/>
      <c r="CF325" s="137"/>
      <c r="CG325" s="137"/>
      <c r="CH325" s="137"/>
      <c r="CI325" s="137"/>
      <c r="CJ325" s="137"/>
      <c r="CK325" s="137"/>
      <c r="CL325" s="137"/>
      <c r="CM325" s="137"/>
      <c r="CN325" s="137"/>
      <c r="CO325" s="137"/>
      <c r="CP325" s="137"/>
      <c r="CQ325" s="137"/>
      <c r="CR325" s="137"/>
      <c r="CS325" s="137"/>
      <c r="CT325" s="137"/>
      <c r="CU325" s="137"/>
      <c r="CV325" s="137"/>
    </row>
    <row r="326" spans="1:100" ht="15.65" customHeight="1" x14ac:dyDescent="0.2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7"/>
      <c r="CA326" s="137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  <c r="CM326" s="137"/>
      <c r="CN326" s="137"/>
      <c r="CO326" s="137"/>
      <c r="CP326" s="137"/>
      <c r="CQ326" s="137"/>
      <c r="CR326" s="137"/>
      <c r="CS326" s="137"/>
      <c r="CT326" s="137"/>
      <c r="CU326" s="137"/>
      <c r="CV326" s="137"/>
    </row>
    <row r="327" spans="1:100" ht="15.65" customHeight="1" x14ac:dyDescent="0.2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7"/>
      <c r="BZ327" s="137"/>
      <c r="CA327" s="137"/>
      <c r="CB327" s="137"/>
      <c r="CC327" s="137"/>
      <c r="CD327" s="137"/>
      <c r="CE327" s="137"/>
      <c r="CF327" s="137"/>
      <c r="CG327" s="137"/>
      <c r="CH327" s="137"/>
      <c r="CI327" s="137"/>
      <c r="CJ327" s="137"/>
      <c r="CK327" s="137"/>
      <c r="CL327" s="137"/>
      <c r="CM327" s="137"/>
      <c r="CN327" s="137"/>
      <c r="CO327" s="137"/>
      <c r="CP327" s="137"/>
      <c r="CQ327" s="137"/>
      <c r="CR327" s="137"/>
      <c r="CS327" s="137"/>
      <c r="CT327" s="137"/>
      <c r="CU327" s="137"/>
      <c r="CV327" s="137"/>
    </row>
    <row r="328" spans="1:100" ht="15.65" customHeight="1" x14ac:dyDescent="0.2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  <c r="BT328" s="137"/>
      <c r="BU328" s="137"/>
      <c r="BV328" s="137"/>
      <c r="BW328" s="137"/>
      <c r="BX328" s="137"/>
      <c r="BY328" s="137"/>
      <c r="BZ328" s="137"/>
      <c r="CA328" s="137"/>
      <c r="CB328" s="137"/>
      <c r="CC328" s="137"/>
      <c r="CD328" s="137"/>
      <c r="CE328" s="137"/>
      <c r="CF328" s="137"/>
      <c r="CG328" s="137"/>
      <c r="CH328" s="137"/>
      <c r="CI328" s="137"/>
      <c r="CJ328" s="137"/>
      <c r="CK328" s="137"/>
      <c r="CL328" s="137"/>
      <c r="CM328" s="137"/>
      <c r="CN328" s="137"/>
      <c r="CO328" s="137"/>
      <c r="CP328" s="137"/>
      <c r="CQ328" s="137"/>
      <c r="CR328" s="137"/>
      <c r="CS328" s="137"/>
      <c r="CT328" s="137"/>
      <c r="CU328" s="137"/>
      <c r="CV328" s="137"/>
    </row>
    <row r="329" spans="1:100" ht="15.65" customHeight="1" x14ac:dyDescent="0.2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  <c r="BT329" s="137"/>
      <c r="BU329" s="137"/>
      <c r="BV329" s="137"/>
      <c r="BW329" s="137"/>
      <c r="BX329" s="137"/>
      <c r="BY329" s="137"/>
      <c r="BZ329" s="137"/>
      <c r="CA329" s="137"/>
      <c r="CB329" s="137"/>
      <c r="CC329" s="137"/>
      <c r="CD329" s="137"/>
      <c r="CE329" s="137"/>
      <c r="CF329" s="137"/>
      <c r="CG329" s="137"/>
      <c r="CH329" s="137"/>
      <c r="CI329" s="137"/>
      <c r="CJ329" s="137"/>
      <c r="CK329" s="137"/>
      <c r="CL329" s="137"/>
      <c r="CM329" s="137"/>
      <c r="CN329" s="137"/>
      <c r="CO329" s="137"/>
      <c r="CP329" s="137"/>
      <c r="CQ329" s="137"/>
      <c r="CR329" s="137"/>
      <c r="CS329" s="137"/>
      <c r="CT329" s="137"/>
      <c r="CU329" s="137"/>
      <c r="CV329" s="137"/>
    </row>
    <row r="330" spans="1:100" ht="15.65" customHeight="1" x14ac:dyDescent="0.2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7"/>
      <c r="CA330" s="137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  <c r="CM330" s="137"/>
      <c r="CN330" s="137"/>
      <c r="CO330" s="137"/>
      <c r="CP330" s="137"/>
      <c r="CQ330" s="137"/>
      <c r="CR330" s="137"/>
      <c r="CS330" s="137"/>
      <c r="CT330" s="137"/>
      <c r="CU330" s="137"/>
      <c r="CV330" s="137"/>
    </row>
    <row r="331" spans="1:100" ht="15.65" customHeight="1" x14ac:dyDescent="0.2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  <c r="BT331" s="137"/>
      <c r="BU331" s="137"/>
      <c r="BV331" s="137"/>
      <c r="BW331" s="137"/>
      <c r="BX331" s="137"/>
      <c r="BY331" s="137"/>
      <c r="BZ331" s="137"/>
      <c r="CA331" s="137"/>
      <c r="CB331" s="137"/>
      <c r="CC331" s="137"/>
      <c r="CD331" s="137"/>
      <c r="CE331" s="137"/>
      <c r="CF331" s="137"/>
      <c r="CG331" s="137"/>
      <c r="CH331" s="137"/>
      <c r="CI331" s="137"/>
      <c r="CJ331" s="137"/>
      <c r="CK331" s="137"/>
      <c r="CL331" s="137"/>
      <c r="CM331" s="137"/>
      <c r="CN331" s="137"/>
      <c r="CO331" s="137"/>
      <c r="CP331" s="137"/>
      <c r="CQ331" s="137"/>
      <c r="CR331" s="137"/>
      <c r="CS331" s="137"/>
      <c r="CT331" s="137"/>
      <c r="CU331" s="137"/>
      <c r="CV331" s="137"/>
    </row>
    <row r="332" spans="1:100" ht="15.65" customHeight="1" x14ac:dyDescent="0.2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  <c r="BT332" s="137"/>
      <c r="BU332" s="137"/>
      <c r="BV332" s="137"/>
      <c r="BW332" s="137"/>
      <c r="BX332" s="137"/>
      <c r="BY332" s="137"/>
      <c r="BZ332" s="137"/>
      <c r="CA332" s="137"/>
      <c r="CB332" s="137"/>
      <c r="CC332" s="137"/>
      <c r="CD332" s="137"/>
      <c r="CE332" s="137"/>
      <c r="CF332" s="137"/>
      <c r="CG332" s="137"/>
      <c r="CH332" s="137"/>
      <c r="CI332" s="137"/>
      <c r="CJ332" s="137"/>
      <c r="CK332" s="137"/>
      <c r="CL332" s="137"/>
      <c r="CM332" s="137"/>
      <c r="CN332" s="137"/>
      <c r="CO332" s="137"/>
      <c r="CP332" s="137"/>
      <c r="CQ332" s="137"/>
      <c r="CR332" s="137"/>
      <c r="CS332" s="137"/>
      <c r="CT332" s="137"/>
      <c r="CU332" s="137"/>
      <c r="CV332" s="137"/>
    </row>
    <row r="333" spans="1:100" ht="15.65" customHeight="1" x14ac:dyDescent="0.2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  <c r="BT333" s="137"/>
      <c r="BU333" s="137"/>
      <c r="BV333" s="137"/>
      <c r="BW333" s="137"/>
      <c r="BX333" s="137"/>
      <c r="BY333" s="137"/>
      <c r="BZ333" s="137"/>
      <c r="CA333" s="137"/>
      <c r="CB333" s="137"/>
      <c r="CC333" s="137"/>
      <c r="CD333" s="137"/>
      <c r="CE333" s="137"/>
      <c r="CF333" s="137"/>
      <c r="CG333" s="137"/>
      <c r="CH333" s="137"/>
      <c r="CI333" s="137"/>
      <c r="CJ333" s="137"/>
      <c r="CK333" s="137"/>
      <c r="CL333" s="137"/>
      <c r="CM333" s="137"/>
      <c r="CN333" s="137"/>
      <c r="CO333" s="137"/>
      <c r="CP333" s="137"/>
      <c r="CQ333" s="137"/>
      <c r="CR333" s="137"/>
      <c r="CS333" s="137"/>
      <c r="CT333" s="137"/>
      <c r="CU333" s="137"/>
      <c r="CV333" s="137"/>
    </row>
    <row r="334" spans="1:100" ht="15.65" customHeight="1" x14ac:dyDescent="0.2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7"/>
      <c r="CA334" s="137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7"/>
      <c r="CL334" s="137"/>
      <c r="CM334" s="137"/>
      <c r="CN334" s="137"/>
      <c r="CO334" s="137"/>
      <c r="CP334" s="137"/>
      <c r="CQ334" s="137"/>
      <c r="CR334" s="137"/>
      <c r="CS334" s="137"/>
      <c r="CT334" s="137"/>
      <c r="CU334" s="137"/>
      <c r="CV334" s="137"/>
    </row>
    <row r="335" spans="1:100" ht="15.65" customHeight="1" x14ac:dyDescent="0.2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</row>
    <row r="336" spans="1:100" ht="15.65" customHeight="1" x14ac:dyDescent="0.2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7"/>
      <c r="CA336" s="137"/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  <c r="CM336" s="137"/>
      <c r="CN336" s="137"/>
      <c r="CO336" s="137"/>
      <c r="CP336" s="137"/>
      <c r="CQ336" s="137"/>
      <c r="CR336" s="137"/>
      <c r="CS336" s="137"/>
      <c r="CT336" s="137"/>
      <c r="CU336" s="137"/>
      <c r="CV336" s="137"/>
    </row>
    <row r="337" spans="1:100" ht="15.65" customHeight="1" x14ac:dyDescent="0.2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7"/>
      <c r="BZ337" s="137"/>
      <c r="CA337" s="137"/>
      <c r="CB337" s="137"/>
      <c r="CC337" s="137"/>
      <c r="CD337" s="137"/>
      <c r="CE337" s="137"/>
      <c r="CF337" s="137"/>
      <c r="CG337" s="137"/>
      <c r="CH337" s="137"/>
      <c r="CI337" s="137"/>
      <c r="CJ337" s="137"/>
      <c r="CK337" s="137"/>
      <c r="CL337" s="137"/>
      <c r="CM337" s="137"/>
      <c r="CN337" s="137"/>
      <c r="CO337" s="137"/>
      <c r="CP337" s="137"/>
      <c r="CQ337" s="137"/>
      <c r="CR337" s="137"/>
      <c r="CS337" s="137"/>
      <c r="CT337" s="137"/>
      <c r="CU337" s="137"/>
      <c r="CV337" s="137"/>
    </row>
    <row r="338" spans="1:100" ht="15.65" customHeight="1" x14ac:dyDescent="0.2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  <c r="BT338" s="137"/>
      <c r="BU338" s="137"/>
      <c r="BV338" s="137"/>
      <c r="BW338" s="137"/>
      <c r="BX338" s="137"/>
      <c r="BY338" s="137"/>
      <c r="BZ338" s="137"/>
      <c r="CA338" s="137"/>
      <c r="CB338" s="137"/>
      <c r="CC338" s="137"/>
      <c r="CD338" s="137"/>
      <c r="CE338" s="137"/>
      <c r="CF338" s="137"/>
      <c r="CG338" s="137"/>
      <c r="CH338" s="137"/>
      <c r="CI338" s="137"/>
      <c r="CJ338" s="137"/>
      <c r="CK338" s="137"/>
      <c r="CL338" s="137"/>
      <c r="CM338" s="137"/>
      <c r="CN338" s="137"/>
      <c r="CO338" s="137"/>
      <c r="CP338" s="137"/>
      <c r="CQ338" s="137"/>
      <c r="CR338" s="137"/>
      <c r="CS338" s="137"/>
      <c r="CT338" s="137"/>
      <c r="CU338" s="137"/>
      <c r="CV338" s="137"/>
    </row>
    <row r="339" spans="1:100" ht="15.65" customHeight="1" x14ac:dyDescent="0.2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  <c r="BT339" s="137"/>
      <c r="BU339" s="137"/>
      <c r="BV339" s="137"/>
      <c r="BW339" s="137"/>
      <c r="BX339" s="137"/>
      <c r="BY339" s="137"/>
      <c r="BZ339" s="137"/>
      <c r="CA339" s="137"/>
      <c r="CB339" s="137"/>
      <c r="CC339" s="137"/>
      <c r="CD339" s="137"/>
      <c r="CE339" s="137"/>
      <c r="CF339" s="137"/>
      <c r="CG339" s="137"/>
      <c r="CH339" s="137"/>
      <c r="CI339" s="137"/>
      <c r="CJ339" s="137"/>
      <c r="CK339" s="137"/>
      <c r="CL339" s="137"/>
      <c r="CM339" s="137"/>
      <c r="CN339" s="137"/>
      <c r="CO339" s="137"/>
      <c r="CP339" s="137"/>
      <c r="CQ339" s="137"/>
      <c r="CR339" s="137"/>
      <c r="CS339" s="137"/>
      <c r="CT339" s="137"/>
      <c r="CU339" s="137"/>
      <c r="CV339" s="137"/>
    </row>
    <row r="340" spans="1:100" ht="15.65" customHeight="1" x14ac:dyDescent="0.2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7"/>
      <c r="BZ340" s="137"/>
      <c r="CA340" s="137"/>
      <c r="CB340" s="137"/>
      <c r="CC340" s="137"/>
      <c r="CD340" s="137"/>
      <c r="CE340" s="137"/>
      <c r="CF340" s="137"/>
      <c r="CG340" s="137"/>
      <c r="CH340" s="137"/>
      <c r="CI340" s="137"/>
      <c r="CJ340" s="137"/>
      <c r="CK340" s="137"/>
      <c r="CL340" s="137"/>
      <c r="CM340" s="137"/>
      <c r="CN340" s="137"/>
      <c r="CO340" s="137"/>
      <c r="CP340" s="137"/>
      <c r="CQ340" s="137"/>
      <c r="CR340" s="137"/>
      <c r="CS340" s="137"/>
      <c r="CT340" s="137"/>
      <c r="CU340" s="137"/>
      <c r="CV340" s="137"/>
    </row>
    <row r="341" spans="1:100" ht="15.65" customHeight="1" x14ac:dyDescent="0.2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7"/>
      <c r="CP341" s="137"/>
      <c r="CQ341" s="137"/>
      <c r="CR341" s="137"/>
      <c r="CS341" s="137"/>
      <c r="CT341" s="137"/>
      <c r="CU341" s="137"/>
      <c r="CV341" s="137"/>
    </row>
    <row r="342" spans="1:100" ht="15.65" customHeight="1" x14ac:dyDescent="0.2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  <c r="BT342" s="137"/>
      <c r="BU342" s="137"/>
      <c r="BV342" s="137"/>
      <c r="BW342" s="137"/>
      <c r="BX342" s="137"/>
      <c r="BY342" s="137"/>
      <c r="BZ342" s="137"/>
      <c r="CA342" s="137"/>
      <c r="CB342" s="137"/>
      <c r="CC342" s="137"/>
      <c r="CD342" s="137"/>
      <c r="CE342" s="137"/>
      <c r="CF342" s="137"/>
      <c r="CG342" s="137"/>
      <c r="CH342" s="137"/>
      <c r="CI342" s="137"/>
      <c r="CJ342" s="137"/>
      <c r="CK342" s="137"/>
      <c r="CL342" s="137"/>
      <c r="CM342" s="137"/>
      <c r="CN342" s="137"/>
      <c r="CO342" s="137"/>
      <c r="CP342" s="137"/>
      <c r="CQ342" s="137"/>
      <c r="CR342" s="137"/>
      <c r="CS342" s="137"/>
      <c r="CT342" s="137"/>
      <c r="CU342" s="137"/>
      <c r="CV342" s="137"/>
    </row>
    <row r="343" spans="1:100" ht="15.65" customHeight="1" x14ac:dyDescent="0.2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  <c r="BW343" s="137"/>
      <c r="BX343" s="137"/>
      <c r="BY343" s="137"/>
      <c r="BZ343" s="137"/>
      <c r="CA343" s="137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137"/>
      <c r="CM343" s="137"/>
      <c r="CN343" s="137"/>
      <c r="CO343" s="137"/>
      <c r="CP343" s="137"/>
      <c r="CQ343" s="137"/>
      <c r="CR343" s="137"/>
      <c r="CS343" s="137"/>
      <c r="CT343" s="137"/>
      <c r="CU343" s="137"/>
      <c r="CV343" s="137"/>
    </row>
    <row r="344" spans="1:100" ht="15.65" customHeight="1" x14ac:dyDescent="0.2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  <c r="BW344" s="137"/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L344" s="137"/>
      <c r="CM344" s="137"/>
      <c r="CN344" s="137"/>
      <c r="CO344" s="137"/>
      <c r="CP344" s="137"/>
      <c r="CQ344" s="137"/>
      <c r="CR344" s="137"/>
      <c r="CS344" s="137"/>
      <c r="CT344" s="137"/>
      <c r="CU344" s="137"/>
      <c r="CV344" s="137"/>
    </row>
    <row r="345" spans="1:100" ht="15.65" customHeight="1" x14ac:dyDescent="0.2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  <c r="BT345" s="137"/>
      <c r="BU345" s="137"/>
      <c r="BV345" s="137"/>
      <c r="BW345" s="137"/>
      <c r="BX345" s="137"/>
      <c r="BY345" s="137"/>
      <c r="BZ345" s="137"/>
      <c r="CA345" s="137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L345" s="137"/>
      <c r="CM345" s="137"/>
      <c r="CN345" s="137"/>
      <c r="CO345" s="137"/>
      <c r="CP345" s="137"/>
      <c r="CQ345" s="137"/>
      <c r="CR345" s="137"/>
      <c r="CS345" s="137"/>
      <c r="CT345" s="137"/>
      <c r="CU345" s="137"/>
      <c r="CV345" s="137"/>
    </row>
    <row r="346" spans="1:100" ht="15.65" customHeight="1" x14ac:dyDescent="0.2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  <c r="BT346" s="137"/>
      <c r="BU346" s="137"/>
      <c r="BV346" s="137"/>
      <c r="BW346" s="137"/>
      <c r="BX346" s="137"/>
      <c r="BY346" s="137"/>
      <c r="BZ346" s="137"/>
      <c r="CA346" s="137"/>
      <c r="CB346" s="137"/>
      <c r="CC346" s="137"/>
      <c r="CD346" s="137"/>
      <c r="CE346" s="137"/>
      <c r="CF346" s="137"/>
      <c r="CG346" s="137"/>
      <c r="CH346" s="137"/>
      <c r="CI346" s="137"/>
      <c r="CJ346" s="137"/>
      <c r="CK346" s="137"/>
      <c r="CL346" s="137"/>
      <c r="CM346" s="137"/>
      <c r="CN346" s="137"/>
      <c r="CO346" s="137"/>
      <c r="CP346" s="137"/>
      <c r="CQ346" s="137"/>
      <c r="CR346" s="137"/>
      <c r="CS346" s="137"/>
      <c r="CT346" s="137"/>
      <c r="CU346" s="137"/>
      <c r="CV346" s="137"/>
    </row>
    <row r="347" spans="1:100" ht="15.65" customHeight="1" x14ac:dyDescent="0.2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  <c r="BT347" s="137"/>
      <c r="BU347" s="137"/>
      <c r="BV347" s="137"/>
      <c r="BW347" s="137"/>
      <c r="BX347" s="137"/>
      <c r="BY347" s="137"/>
      <c r="BZ347" s="137"/>
      <c r="CA347" s="137"/>
      <c r="CB347" s="137"/>
      <c r="CC347" s="137"/>
      <c r="CD347" s="137"/>
      <c r="CE347" s="137"/>
      <c r="CF347" s="137"/>
      <c r="CG347" s="137"/>
      <c r="CH347" s="137"/>
      <c r="CI347" s="137"/>
      <c r="CJ347" s="137"/>
      <c r="CK347" s="137"/>
      <c r="CL347" s="137"/>
      <c r="CM347" s="137"/>
      <c r="CN347" s="137"/>
      <c r="CO347" s="137"/>
      <c r="CP347" s="137"/>
      <c r="CQ347" s="137"/>
      <c r="CR347" s="137"/>
      <c r="CS347" s="137"/>
      <c r="CT347" s="137"/>
      <c r="CU347" s="137"/>
      <c r="CV347" s="137"/>
    </row>
    <row r="348" spans="1:100" ht="15.65" customHeight="1" x14ac:dyDescent="0.2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37"/>
      <c r="BU348" s="137"/>
      <c r="BV348" s="137"/>
      <c r="BW348" s="137"/>
      <c r="BX348" s="137"/>
      <c r="BY348" s="137"/>
      <c r="BZ348" s="137"/>
      <c r="CA348" s="137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L348" s="137"/>
      <c r="CM348" s="137"/>
      <c r="CN348" s="137"/>
      <c r="CO348" s="137"/>
      <c r="CP348" s="137"/>
      <c r="CQ348" s="137"/>
      <c r="CR348" s="137"/>
      <c r="CS348" s="137"/>
      <c r="CT348" s="137"/>
      <c r="CU348" s="137"/>
      <c r="CV348" s="137"/>
    </row>
    <row r="349" spans="1:100" ht="15.65" customHeight="1" x14ac:dyDescent="0.2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  <c r="BT349" s="137"/>
      <c r="BU349" s="137"/>
      <c r="BV349" s="137"/>
      <c r="BW349" s="137"/>
      <c r="BX349" s="137"/>
      <c r="BY349" s="137"/>
      <c r="BZ349" s="137"/>
      <c r="CA349" s="137"/>
      <c r="CB349" s="137"/>
      <c r="CC349" s="137"/>
      <c r="CD349" s="137"/>
      <c r="CE349" s="137"/>
      <c r="CF349" s="137"/>
      <c r="CG349" s="137"/>
      <c r="CH349" s="137"/>
      <c r="CI349" s="137"/>
      <c r="CJ349" s="137"/>
      <c r="CK349" s="137"/>
      <c r="CL349" s="137"/>
      <c r="CM349" s="137"/>
      <c r="CN349" s="137"/>
      <c r="CO349" s="137"/>
      <c r="CP349" s="137"/>
      <c r="CQ349" s="137"/>
      <c r="CR349" s="137"/>
      <c r="CS349" s="137"/>
      <c r="CT349" s="137"/>
      <c r="CU349" s="137"/>
      <c r="CV349" s="137"/>
    </row>
    <row r="350" spans="1:100" ht="15.65" customHeight="1" x14ac:dyDescent="0.2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  <c r="BT350" s="137"/>
      <c r="BU350" s="137"/>
      <c r="BV350" s="137"/>
      <c r="BW350" s="137"/>
      <c r="BX350" s="137"/>
      <c r="BY350" s="137"/>
      <c r="BZ350" s="137"/>
      <c r="CA350" s="137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L350" s="137"/>
      <c r="CM350" s="137"/>
      <c r="CN350" s="137"/>
      <c r="CO350" s="137"/>
      <c r="CP350" s="137"/>
      <c r="CQ350" s="137"/>
      <c r="CR350" s="137"/>
      <c r="CS350" s="137"/>
      <c r="CT350" s="137"/>
      <c r="CU350" s="137"/>
      <c r="CV350" s="137"/>
    </row>
    <row r="351" spans="1:100" ht="15.65" customHeight="1" x14ac:dyDescent="0.2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  <c r="BT351" s="137"/>
      <c r="BU351" s="137"/>
      <c r="BV351" s="137"/>
      <c r="BW351" s="137"/>
      <c r="BX351" s="137"/>
      <c r="BY351" s="137"/>
      <c r="BZ351" s="137"/>
      <c r="CA351" s="137"/>
      <c r="CB351" s="137"/>
      <c r="CC351" s="137"/>
      <c r="CD351" s="137"/>
      <c r="CE351" s="137"/>
      <c r="CF351" s="137"/>
      <c r="CG351" s="137"/>
      <c r="CH351" s="137"/>
      <c r="CI351" s="137"/>
      <c r="CJ351" s="137"/>
      <c r="CK351" s="137"/>
      <c r="CL351" s="137"/>
      <c r="CM351" s="137"/>
      <c r="CN351" s="137"/>
      <c r="CO351" s="137"/>
      <c r="CP351" s="137"/>
      <c r="CQ351" s="137"/>
      <c r="CR351" s="137"/>
      <c r="CS351" s="137"/>
      <c r="CT351" s="137"/>
      <c r="CU351" s="137"/>
      <c r="CV351" s="137"/>
    </row>
    <row r="352" spans="1:100" ht="15.65" customHeight="1" x14ac:dyDescent="0.2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  <c r="CM352" s="137"/>
      <c r="CN352" s="137"/>
      <c r="CO352" s="137"/>
      <c r="CP352" s="137"/>
      <c r="CQ352" s="137"/>
      <c r="CR352" s="137"/>
      <c r="CS352" s="137"/>
      <c r="CT352" s="137"/>
      <c r="CU352" s="137"/>
      <c r="CV352" s="137"/>
    </row>
    <row r="353" spans="1:100" ht="15.65" customHeight="1" x14ac:dyDescent="0.2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7"/>
      <c r="CA353" s="137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  <c r="CM353" s="137"/>
      <c r="CN353" s="137"/>
      <c r="CO353" s="137"/>
      <c r="CP353" s="137"/>
      <c r="CQ353" s="137"/>
      <c r="CR353" s="137"/>
      <c r="CS353" s="137"/>
      <c r="CT353" s="137"/>
      <c r="CU353" s="137"/>
      <c r="CV353" s="137"/>
    </row>
    <row r="354" spans="1:100" ht="15.65" customHeight="1" x14ac:dyDescent="0.2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7"/>
      <c r="CA354" s="137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  <c r="CM354" s="137"/>
      <c r="CN354" s="137"/>
      <c r="CO354" s="137"/>
      <c r="CP354" s="137"/>
      <c r="CQ354" s="137"/>
      <c r="CR354" s="137"/>
      <c r="CS354" s="137"/>
      <c r="CT354" s="137"/>
      <c r="CU354" s="137"/>
      <c r="CV354" s="137"/>
    </row>
    <row r="355" spans="1:100" ht="15.65" customHeight="1" x14ac:dyDescent="0.2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7"/>
      <c r="CP355" s="137"/>
      <c r="CQ355" s="137"/>
      <c r="CR355" s="137"/>
      <c r="CS355" s="137"/>
      <c r="CT355" s="137"/>
      <c r="CU355" s="137"/>
      <c r="CV355" s="137"/>
    </row>
    <row r="356" spans="1:100" ht="15.65" customHeight="1" x14ac:dyDescent="0.2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7"/>
      <c r="CA356" s="137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  <c r="CM356" s="137"/>
      <c r="CN356" s="137"/>
      <c r="CO356" s="137"/>
      <c r="CP356" s="137"/>
      <c r="CQ356" s="137"/>
      <c r="CR356" s="137"/>
      <c r="CS356" s="137"/>
      <c r="CT356" s="137"/>
      <c r="CU356" s="137"/>
      <c r="CV356" s="137"/>
    </row>
    <row r="357" spans="1:100" ht="15.65" customHeight="1" x14ac:dyDescent="0.2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7"/>
      <c r="CP357" s="137"/>
      <c r="CQ357" s="137"/>
      <c r="CR357" s="137"/>
      <c r="CS357" s="137"/>
      <c r="CT357" s="137"/>
      <c r="CU357" s="137"/>
      <c r="CV357" s="137"/>
    </row>
    <row r="358" spans="1:100" ht="15.65" customHeight="1" x14ac:dyDescent="0.2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  <c r="BT358" s="137"/>
      <c r="BU358" s="137"/>
      <c r="BV358" s="137"/>
      <c r="BW358" s="137"/>
      <c r="BX358" s="137"/>
      <c r="BY358" s="137"/>
      <c r="BZ358" s="137"/>
      <c r="CA358" s="137"/>
      <c r="CB358" s="137"/>
      <c r="CC358" s="137"/>
      <c r="CD358" s="137"/>
      <c r="CE358" s="137"/>
      <c r="CF358" s="137"/>
      <c r="CG358" s="137"/>
      <c r="CH358" s="137"/>
      <c r="CI358" s="137"/>
      <c r="CJ358" s="137"/>
      <c r="CK358" s="137"/>
      <c r="CL358" s="137"/>
      <c r="CM358" s="137"/>
      <c r="CN358" s="137"/>
      <c r="CO358" s="137"/>
      <c r="CP358" s="137"/>
      <c r="CQ358" s="137"/>
      <c r="CR358" s="137"/>
      <c r="CS358" s="137"/>
      <c r="CT358" s="137"/>
      <c r="CU358" s="137"/>
      <c r="CV358" s="137"/>
    </row>
    <row r="359" spans="1:100" ht="15.65" customHeight="1" x14ac:dyDescent="0.2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  <c r="BT359" s="137"/>
      <c r="BU359" s="137"/>
      <c r="BV359" s="137"/>
      <c r="BW359" s="137"/>
      <c r="BX359" s="137"/>
      <c r="BY359" s="137"/>
      <c r="BZ359" s="137"/>
      <c r="CA359" s="137"/>
      <c r="CB359" s="137"/>
      <c r="CC359" s="137"/>
      <c r="CD359" s="137"/>
      <c r="CE359" s="137"/>
      <c r="CF359" s="137"/>
      <c r="CG359" s="137"/>
      <c r="CH359" s="137"/>
      <c r="CI359" s="137"/>
      <c r="CJ359" s="137"/>
      <c r="CK359" s="137"/>
      <c r="CL359" s="137"/>
      <c r="CM359" s="137"/>
      <c r="CN359" s="137"/>
      <c r="CO359" s="137"/>
      <c r="CP359" s="137"/>
      <c r="CQ359" s="137"/>
      <c r="CR359" s="137"/>
      <c r="CS359" s="137"/>
      <c r="CT359" s="137"/>
      <c r="CU359" s="137"/>
      <c r="CV359" s="137"/>
    </row>
    <row r="360" spans="1:100" ht="15.65" customHeight="1" x14ac:dyDescent="0.2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7"/>
      <c r="CA360" s="137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  <c r="CM360" s="137"/>
      <c r="CN360" s="137"/>
      <c r="CO360" s="137"/>
      <c r="CP360" s="137"/>
      <c r="CQ360" s="137"/>
      <c r="CR360" s="137"/>
      <c r="CS360" s="137"/>
      <c r="CT360" s="137"/>
      <c r="CU360" s="137"/>
      <c r="CV360" s="137"/>
    </row>
    <row r="361" spans="1:100" ht="15.65" customHeight="1" x14ac:dyDescent="0.2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  <c r="BT361" s="137"/>
      <c r="BU361" s="137"/>
      <c r="BV361" s="137"/>
      <c r="BW361" s="137"/>
      <c r="BX361" s="137"/>
      <c r="BY361" s="137"/>
      <c r="BZ361" s="137"/>
      <c r="CA361" s="137"/>
      <c r="CB361" s="137"/>
      <c r="CC361" s="137"/>
      <c r="CD361" s="137"/>
      <c r="CE361" s="137"/>
      <c r="CF361" s="137"/>
      <c r="CG361" s="137"/>
      <c r="CH361" s="137"/>
      <c r="CI361" s="137"/>
      <c r="CJ361" s="137"/>
      <c r="CK361" s="137"/>
      <c r="CL361" s="137"/>
      <c r="CM361" s="137"/>
      <c r="CN361" s="137"/>
      <c r="CO361" s="137"/>
      <c r="CP361" s="137"/>
      <c r="CQ361" s="137"/>
      <c r="CR361" s="137"/>
      <c r="CS361" s="137"/>
      <c r="CT361" s="137"/>
      <c r="CU361" s="137"/>
      <c r="CV361" s="137"/>
    </row>
    <row r="362" spans="1:100" ht="15.65" customHeight="1" x14ac:dyDescent="0.2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7"/>
      <c r="CA362" s="137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7"/>
      <c r="CL362" s="137"/>
      <c r="CM362" s="137"/>
      <c r="CN362" s="137"/>
      <c r="CO362" s="137"/>
      <c r="CP362" s="137"/>
      <c r="CQ362" s="137"/>
      <c r="CR362" s="137"/>
      <c r="CS362" s="137"/>
      <c r="CT362" s="137"/>
      <c r="CU362" s="137"/>
      <c r="CV362" s="137"/>
    </row>
    <row r="363" spans="1:100" ht="15.65" customHeight="1" x14ac:dyDescent="0.2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  <c r="BT363" s="137"/>
      <c r="BU363" s="137"/>
      <c r="BV363" s="137"/>
      <c r="BW363" s="137"/>
      <c r="BX363" s="137"/>
      <c r="BY363" s="137"/>
      <c r="BZ363" s="137"/>
      <c r="CA363" s="137"/>
      <c r="CB363" s="137"/>
      <c r="CC363" s="137"/>
      <c r="CD363" s="137"/>
      <c r="CE363" s="137"/>
      <c r="CF363" s="137"/>
      <c r="CG363" s="137"/>
      <c r="CH363" s="137"/>
      <c r="CI363" s="137"/>
      <c r="CJ363" s="137"/>
      <c r="CK363" s="137"/>
      <c r="CL363" s="137"/>
      <c r="CM363" s="137"/>
      <c r="CN363" s="137"/>
      <c r="CO363" s="137"/>
      <c r="CP363" s="137"/>
      <c r="CQ363" s="137"/>
      <c r="CR363" s="137"/>
      <c r="CS363" s="137"/>
      <c r="CT363" s="137"/>
      <c r="CU363" s="137"/>
      <c r="CV363" s="137"/>
    </row>
    <row r="364" spans="1:100" ht="15.65" customHeight="1" x14ac:dyDescent="0.2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  <c r="BT364" s="137"/>
      <c r="BU364" s="137"/>
      <c r="BV364" s="137"/>
      <c r="BW364" s="137"/>
      <c r="BX364" s="137"/>
      <c r="BY364" s="137"/>
      <c r="BZ364" s="137"/>
      <c r="CA364" s="137"/>
      <c r="CB364" s="137"/>
      <c r="CC364" s="137"/>
      <c r="CD364" s="137"/>
      <c r="CE364" s="137"/>
      <c r="CF364" s="137"/>
      <c r="CG364" s="137"/>
      <c r="CH364" s="137"/>
      <c r="CI364" s="137"/>
      <c r="CJ364" s="137"/>
      <c r="CK364" s="137"/>
      <c r="CL364" s="137"/>
      <c r="CM364" s="137"/>
      <c r="CN364" s="137"/>
      <c r="CO364" s="137"/>
      <c r="CP364" s="137"/>
      <c r="CQ364" s="137"/>
      <c r="CR364" s="137"/>
      <c r="CS364" s="137"/>
      <c r="CT364" s="137"/>
      <c r="CU364" s="137"/>
      <c r="CV364" s="137"/>
    </row>
    <row r="365" spans="1:100" ht="15.65" customHeight="1" x14ac:dyDescent="0.2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  <c r="BT365" s="137"/>
      <c r="BU365" s="137"/>
      <c r="BV365" s="137"/>
      <c r="BW365" s="137"/>
      <c r="BX365" s="137"/>
      <c r="BY365" s="137"/>
      <c r="BZ365" s="137"/>
      <c r="CA365" s="137"/>
      <c r="CB365" s="137"/>
      <c r="CC365" s="137"/>
      <c r="CD365" s="137"/>
      <c r="CE365" s="137"/>
      <c r="CF365" s="137"/>
      <c r="CG365" s="137"/>
      <c r="CH365" s="137"/>
      <c r="CI365" s="137"/>
      <c r="CJ365" s="137"/>
      <c r="CK365" s="137"/>
      <c r="CL365" s="137"/>
      <c r="CM365" s="137"/>
      <c r="CN365" s="137"/>
      <c r="CO365" s="137"/>
      <c r="CP365" s="137"/>
      <c r="CQ365" s="137"/>
      <c r="CR365" s="137"/>
      <c r="CS365" s="137"/>
      <c r="CT365" s="137"/>
      <c r="CU365" s="137"/>
      <c r="CV365" s="137"/>
    </row>
    <row r="366" spans="1:100" ht="15.65" customHeight="1" x14ac:dyDescent="0.2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7"/>
      <c r="BU366" s="137"/>
      <c r="BV366" s="137"/>
      <c r="BW366" s="137"/>
      <c r="BX366" s="137"/>
      <c r="BY366" s="137"/>
      <c r="BZ366" s="137"/>
      <c r="CA366" s="137"/>
      <c r="CB366" s="137"/>
      <c r="CC366" s="137"/>
      <c r="CD366" s="137"/>
      <c r="CE366" s="137"/>
      <c r="CF366" s="137"/>
      <c r="CG366" s="137"/>
      <c r="CH366" s="137"/>
      <c r="CI366" s="137"/>
      <c r="CJ366" s="137"/>
      <c r="CK366" s="137"/>
      <c r="CL366" s="137"/>
      <c r="CM366" s="137"/>
      <c r="CN366" s="137"/>
      <c r="CO366" s="137"/>
      <c r="CP366" s="137"/>
      <c r="CQ366" s="137"/>
      <c r="CR366" s="137"/>
      <c r="CS366" s="137"/>
      <c r="CT366" s="137"/>
      <c r="CU366" s="137"/>
      <c r="CV366" s="137"/>
    </row>
    <row r="367" spans="1:100" ht="15.65" customHeight="1" x14ac:dyDescent="0.2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  <c r="BT367" s="137"/>
      <c r="BU367" s="137"/>
      <c r="BV367" s="137"/>
      <c r="BW367" s="137"/>
      <c r="BX367" s="137"/>
      <c r="BY367" s="137"/>
      <c r="BZ367" s="137"/>
      <c r="CA367" s="137"/>
      <c r="CB367" s="137"/>
      <c r="CC367" s="137"/>
      <c r="CD367" s="137"/>
      <c r="CE367" s="137"/>
      <c r="CF367" s="137"/>
      <c r="CG367" s="137"/>
      <c r="CH367" s="137"/>
      <c r="CI367" s="137"/>
      <c r="CJ367" s="137"/>
      <c r="CK367" s="137"/>
      <c r="CL367" s="137"/>
      <c r="CM367" s="137"/>
      <c r="CN367" s="137"/>
      <c r="CO367" s="137"/>
      <c r="CP367" s="137"/>
      <c r="CQ367" s="137"/>
      <c r="CR367" s="137"/>
      <c r="CS367" s="137"/>
      <c r="CT367" s="137"/>
      <c r="CU367" s="137"/>
      <c r="CV367" s="137"/>
    </row>
    <row r="368" spans="1:100" ht="15.65" customHeight="1" x14ac:dyDescent="0.25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7"/>
      <c r="CA368" s="137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  <c r="CM368" s="137"/>
      <c r="CN368" s="137"/>
      <c r="CO368" s="137"/>
      <c r="CP368" s="137"/>
      <c r="CQ368" s="137"/>
      <c r="CR368" s="137"/>
      <c r="CS368" s="137"/>
      <c r="CT368" s="137"/>
      <c r="CU368" s="137"/>
      <c r="CV368" s="137"/>
    </row>
    <row r="369" spans="1:100" ht="15.65" customHeight="1" x14ac:dyDescent="0.25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  <c r="BT369" s="137"/>
      <c r="BU369" s="137"/>
      <c r="BV369" s="137"/>
      <c r="BW369" s="137"/>
      <c r="BX369" s="137"/>
      <c r="BY369" s="137"/>
      <c r="BZ369" s="137"/>
      <c r="CA369" s="137"/>
      <c r="CB369" s="137"/>
      <c r="CC369" s="137"/>
      <c r="CD369" s="137"/>
      <c r="CE369" s="137"/>
      <c r="CF369" s="137"/>
      <c r="CG369" s="137"/>
      <c r="CH369" s="137"/>
      <c r="CI369" s="137"/>
      <c r="CJ369" s="137"/>
      <c r="CK369" s="137"/>
      <c r="CL369" s="137"/>
      <c r="CM369" s="137"/>
      <c r="CN369" s="137"/>
      <c r="CO369" s="137"/>
      <c r="CP369" s="137"/>
      <c r="CQ369" s="137"/>
      <c r="CR369" s="137"/>
      <c r="CS369" s="137"/>
      <c r="CT369" s="137"/>
      <c r="CU369" s="137"/>
      <c r="CV369" s="137"/>
    </row>
    <row r="370" spans="1:100" ht="15.65" customHeight="1" x14ac:dyDescent="0.25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  <c r="BT370" s="137"/>
      <c r="BU370" s="137"/>
      <c r="BV370" s="137"/>
      <c r="BW370" s="137"/>
      <c r="BX370" s="137"/>
      <c r="BY370" s="137"/>
      <c r="BZ370" s="137"/>
      <c r="CA370" s="137"/>
      <c r="CB370" s="137"/>
      <c r="CC370" s="137"/>
      <c r="CD370" s="137"/>
      <c r="CE370" s="137"/>
      <c r="CF370" s="137"/>
      <c r="CG370" s="137"/>
      <c r="CH370" s="137"/>
      <c r="CI370" s="137"/>
      <c r="CJ370" s="137"/>
      <c r="CK370" s="137"/>
      <c r="CL370" s="137"/>
      <c r="CM370" s="137"/>
      <c r="CN370" s="137"/>
      <c r="CO370" s="137"/>
      <c r="CP370" s="137"/>
      <c r="CQ370" s="137"/>
      <c r="CR370" s="137"/>
      <c r="CS370" s="137"/>
      <c r="CT370" s="137"/>
      <c r="CU370" s="137"/>
      <c r="CV370" s="137"/>
    </row>
    <row r="371" spans="1:100" ht="15.65" customHeight="1" x14ac:dyDescent="0.25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7"/>
      <c r="BW371" s="137"/>
      <c r="BX371" s="137"/>
      <c r="BY371" s="137"/>
      <c r="BZ371" s="137"/>
      <c r="CA371" s="137"/>
      <c r="CB371" s="137"/>
      <c r="CC371" s="137"/>
      <c r="CD371" s="137"/>
      <c r="CE371" s="137"/>
      <c r="CF371" s="137"/>
      <c r="CG371" s="137"/>
      <c r="CH371" s="137"/>
      <c r="CI371" s="137"/>
      <c r="CJ371" s="137"/>
      <c r="CK371" s="137"/>
      <c r="CL371" s="137"/>
      <c r="CM371" s="137"/>
      <c r="CN371" s="137"/>
      <c r="CO371" s="137"/>
      <c r="CP371" s="137"/>
      <c r="CQ371" s="137"/>
      <c r="CR371" s="137"/>
      <c r="CS371" s="137"/>
      <c r="CT371" s="137"/>
      <c r="CU371" s="137"/>
      <c r="CV371" s="137"/>
    </row>
    <row r="372" spans="1:100" ht="15.65" customHeight="1" x14ac:dyDescent="0.25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  <c r="BT372" s="137"/>
      <c r="BU372" s="137"/>
      <c r="BV372" s="137"/>
      <c r="BW372" s="137"/>
      <c r="BX372" s="137"/>
      <c r="BY372" s="137"/>
      <c r="BZ372" s="137"/>
      <c r="CA372" s="137"/>
      <c r="CB372" s="137"/>
      <c r="CC372" s="137"/>
      <c r="CD372" s="137"/>
      <c r="CE372" s="137"/>
      <c r="CF372" s="137"/>
      <c r="CG372" s="137"/>
      <c r="CH372" s="137"/>
      <c r="CI372" s="137"/>
      <c r="CJ372" s="137"/>
      <c r="CK372" s="137"/>
      <c r="CL372" s="137"/>
      <c r="CM372" s="137"/>
      <c r="CN372" s="137"/>
      <c r="CO372" s="137"/>
      <c r="CP372" s="137"/>
      <c r="CQ372" s="137"/>
      <c r="CR372" s="137"/>
      <c r="CS372" s="137"/>
      <c r="CT372" s="137"/>
      <c r="CU372" s="137"/>
      <c r="CV372" s="137"/>
    </row>
    <row r="373" spans="1:100" ht="15.65" customHeight="1" x14ac:dyDescent="0.25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  <c r="BT373" s="137"/>
      <c r="BU373" s="137"/>
      <c r="BV373" s="137"/>
      <c r="BW373" s="137"/>
      <c r="BX373" s="137"/>
      <c r="BY373" s="137"/>
      <c r="BZ373" s="137"/>
      <c r="CA373" s="137"/>
      <c r="CB373" s="137"/>
      <c r="CC373" s="137"/>
      <c r="CD373" s="137"/>
      <c r="CE373" s="137"/>
      <c r="CF373" s="137"/>
      <c r="CG373" s="137"/>
      <c r="CH373" s="137"/>
      <c r="CI373" s="137"/>
      <c r="CJ373" s="137"/>
      <c r="CK373" s="137"/>
      <c r="CL373" s="137"/>
      <c r="CM373" s="137"/>
      <c r="CN373" s="137"/>
      <c r="CO373" s="137"/>
      <c r="CP373" s="137"/>
      <c r="CQ373" s="137"/>
      <c r="CR373" s="137"/>
      <c r="CS373" s="137"/>
      <c r="CT373" s="137"/>
      <c r="CU373" s="137"/>
      <c r="CV373" s="137"/>
    </row>
    <row r="374" spans="1:100" ht="15.65" customHeight="1" x14ac:dyDescent="0.25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  <c r="BT374" s="137"/>
      <c r="BU374" s="137"/>
      <c r="BV374" s="137"/>
      <c r="BW374" s="137"/>
      <c r="BX374" s="137"/>
      <c r="BY374" s="137"/>
      <c r="BZ374" s="137"/>
      <c r="CA374" s="137"/>
      <c r="CB374" s="137"/>
      <c r="CC374" s="137"/>
      <c r="CD374" s="137"/>
      <c r="CE374" s="137"/>
      <c r="CF374" s="137"/>
      <c r="CG374" s="137"/>
      <c r="CH374" s="137"/>
      <c r="CI374" s="137"/>
      <c r="CJ374" s="137"/>
      <c r="CK374" s="137"/>
      <c r="CL374" s="137"/>
      <c r="CM374" s="137"/>
      <c r="CN374" s="137"/>
      <c r="CO374" s="137"/>
      <c r="CP374" s="137"/>
      <c r="CQ374" s="137"/>
      <c r="CR374" s="137"/>
      <c r="CS374" s="137"/>
      <c r="CT374" s="137"/>
      <c r="CU374" s="137"/>
      <c r="CV374" s="137"/>
    </row>
    <row r="375" spans="1:100" ht="15.65" customHeight="1" x14ac:dyDescent="0.25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  <c r="BT375" s="137"/>
      <c r="BU375" s="137"/>
      <c r="BV375" s="137"/>
      <c r="BW375" s="137"/>
      <c r="BX375" s="137"/>
      <c r="BY375" s="137"/>
      <c r="BZ375" s="137"/>
      <c r="CA375" s="137"/>
      <c r="CB375" s="137"/>
      <c r="CC375" s="137"/>
      <c r="CD375" s="137"/>
      <c r="CE375" s="137"/>
      <c r="CF375" s="137"/>
      <c r="CG375" s="137"/>
      <c r="CH375" s="137"/>
      <c r="CI375" s="137"/>
      <c r="CJ375" s="137"/>
      <c r="CK375" s="137"/>
      <c r="CL375" s="137"/>
      <c r="CM375" s="137"/>
      <c r="CN375" s="137"/>
      <c r="CO375" s="137"/>
      <c r="CP375" s="137"/>
      <c r="CQ375" s="137"/>
      <c r="CR375" s="137"/>
      <c r="CS375" s="137"/>
      <c r="CT375" s="137"/>
      <c r="CU375" s="137"/>
      <c r="CV375" s="137"/>
    </row>
    <row r="376" spans="1:100" ht="15.65" customHeight="1" x14ac:dyDescent="0.25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7"/>
      <c r="CA376" s="137"/>
      <c r="CB376" s="137"/>
      <c r="CC376" s="137"/>
      <c r="CD376" s="137"/>
      <c r="CE376" s="137"/>
      <c r="CF376" s="137"/>
      <c r="CG376" s="137"/>
      <c r="CH376" s="137"/>
      <c r="CI376" s="137"/>
      <c r="CJ376" s="137"/>
      <c r="CK376" s="137"/>
      <c r="CL376" s="137"/>
      <c r="CM376" s="137"/>
      <c r="CN376" s="137"/>
      <c r="CO376" s="137"/>
      <c r="CP376" s="137"/>
      <c r="CQ376" s="137"/>
      <c r="CR376" s="137"/>
      <c r="CS376" s="137"/>
      <c r="CT376" s="137"/>
      <c r="CU376" s="137"/>
      <c r="CV376" s="137"/>
    </row>
    <row r="377" spans="1:100" ht="15.65" customHeight="1" x14ac:dyDescent="0.25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7"/>
      <c r="CP377" s="137"/>
      <c r="CQ377" s="137"/>
      <c r="CR377" s="137"/>
      <c r="CS377" s="137"/>
      <c r="CT377" s="137"/>
      <c r="CU377" s="137"/>
      <c r="CV377" s="137"/>
    </row>
    <row r="378" spans="1:100" ht="15.65" customHeight="1" x14ac:dyDescent="0.25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137"/>
      <c r="CA378" s="137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  <c r="CM378" s="137"/>
      <c r="CN378" s="137"/>
      <c r="CO378" s="137"/>
      <c r="CP378" s="137"/>
      <c r="CQ378" s="137"/>
      <c r="CR378" s="137"/>
      <c r="CS378" s="137"/>
      <c r="CT378" s="137"/>
      <c r="CU378" s="137"/>
      <c r="CV378" s="137"/>
    </row>
    <row r="379" spans="1:100" ht="15.65" customHeight="1" x14ac:dyDescent="0.25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137"/>
      <c r="CA379" s="137"/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  <c r="CM379" s="137"/>
      <c r="CN379" s="137"/>
      <c r="CO379" s="137"/>
      <c r="CP379" s="137"/>
      <c r="CQ379" s="137"/>
      <c r="CR379" s="137"/>
      <c r="CS379" s="137"/>
      <c r="CT379" s="137"/>
      <c r="CU379" s="137"/>
      <c r="CV379" s="137"/>
    </row>
    <row r="380" spans="1:100" ht="15.65" customHeight="1" x14ac:dyDescent="0.25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  <c r="BT380" s="137"/>
      <c r="BU380" s="137"/>
      <c r="BV380" s="137"/>
      <c r="BW380" s="137"/>
      <c r="BX380" s="137"/>
      <c r="BY380" s="137"/>
      <c r="BZ380" s="137"/>
      <c r="CA380" s="137"/>
      <c r="CB380" s="137"/>
      <c r="CC380" s="137"/>
      <c r="CD380" s="137"/>
      <c r="CE380" s="137"/>
      <c r="CF380" s="137"/>
      <c r="CG380" s="137"/>
      <c r="CH380" s="137"/>
      <c r="CI380" s="137"/>
      <c r="CJ380" s="137"/>
      <c r="CK380" s="137"/>
      <c r="CL380" s="137"/>
      <c r="CM380" s="137"/>
      <c r="CN380" s="137"/>
      <c r="CO380" s="137"/>
      <c r="CP380" s="137"/>
      <c r="CQ380" s="137"/>
      <c r="CR380" s="137"/>
      <c r="CS380" s="137"/>
      <c r="CT380" s="137"/>
      <c r="CU380" s="137"/>
      <c r="CV380" s="137"/>
    </row>
    <row r="381" spans="1:100" ht="15.65" customHeight="1" x14ac:dyDescent="0.25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  <c r="BT381" s="137"/>
      <c r="BU381" s="137"/>
      <c r="BV381" s="137"/>
      <c r="BW381" s="137"/>
      <c r="BX381" s="137"/>
      <c r="BY381" s="137"/>
      <c r="BZ381" s="137"/>
      <c r="CA381" s="137"/>
      <c r="CB381" s="137"/>
      <c r="CC381" s="137"/>
      <c r="CD381" s="137"/>
      <c r="CE381" s="137"/>
      <c r="CF381" s="137"/>
      <c r="CG381" s="137"/>
      <c r="CH381" s="137"/>
      <c r="CI381" s="137"/>
      <c r="CJ381" s="137"/>
      <c r="CK381" s="137"/>
      <c r="CL381" s="137"/>
      <c r="CM381" s="137"/>
      <c r="CN381" s="137"/>
      <c r="CO381" s="137"/>
      <c r="CP381" s="137"/>
      <c r="CQ381" s="137"/>
      <c r="CR381" s="137"/>
      <c r="CS381" s="137"/>
      <c r="CT381" s="137"/>
      <c r="CU381" s="137"/>
      <c r="CV381" s="137"/>
    </row>
    <row r="382" spans="1:100" ht="15.65" customHeight="1" x14ac:dyDescent="0.25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  <c r="BT382" s="137"/>
      <c r="BU382" s="137"/>
      <c r="BV382" s="137"/>
      <c r="BW382" s="137"/>
      <c r="BX382" s="137"/>
      <c r="BY382" s="137"/>
      <c r="BZ382" s="137"/>
      <c r="CA382" s="137"/>
      <c r="CB382" s="137"/>
      <c r="CC382" s="137"/>
      <c r="CD382" s="137"/>
      <c r="CE382" s="137"/>
      <c r="CF382" s="137"/>
      <c r="CG382" s="137"/>
      <c r="CH382" s="137"/>
      <c r="CI382" s="137"/>
      <c r="CJ382" s="137"/>
      <c r="CK382" s="137"/>
      <c r="CL382" s="137"/>
      <c r="CM382" s="137"/>
      <c r="CN382" s="137"/>
      <c r="CO382" s="137"/>
      <c r="CP382" s="137"/>
      <c r="CQ382" s="137"/>
      <c r="CR382" s="137"/>
      <c r="CS382" s="137"/>
      <c r="CT382" s="137"/>
      <c r="CU382" s="137"/>
      <c r="CV382" s="137"/>
    </row>
    <row r="383" spans="1:100" ht="15.65" customHeight="1" x14ac:dyDescent="0.25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  <c r="BT383" s="137"/>
      <c r="BU383" s="137"/>
      <c r="BV383" s="137"/>
      <c r="BW383" s="137"/>
      <c r="BX383" s="137"/>
      <c r="BY383" s="137"/>
      <c r="BZ383" s="137"/>
      <c r="CA383" s="137"/>
      <c r="CB383" s="137"/>
      <c r="CC383" s="137"/>
      <c r="CD383" s="137"/>
      <c r="CE383" s="137"/>
      <c r="CF383" s="137"/>
      <c r="CG383" s="137"/>
      <c r="CH383" s="137"/>
      <c r="CI383" s="137"/>
      <c r="CJ383" s="137"/>
      <c r="CK383" s="137"/>
      <c r="CL383" s="137"/>
      <c r="CM383" s="137"/>
      <c r="CN383" s="137"/>
      <c r="CO383" s="137"/>
      <c r="CP383" s="137"/>
      <c r="CQ383" s="137"/>
      <c r="CR383" s="137"/>
      <c r="CS383" s="137"/>
      <c r="CT383" s="137"/>
      <c r="CU383" s="137"/>
      <c r="CV383" s="137"/>
    </row>
    <row r="384" spans="1:100" ht="15.65" customHeight="1" x14ac:dyDescent="0.25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  <c r="BT384" s="137"/>
      <c r="BU384" s="137"/>
      <c r="BV384" s="137"/>
      <c r="BW384" s="137"/>
      <c r="BX384" s="137"/>
      <c r="BY384" s="137"/>
      <c r="BZ384" s="137"/>
      <c r="CA384" s="137"/>
      <c r="CB384" s="137"/>
      <c r="CC384" s="137"/>
      <c r="CD384" s="137"/>
      <c r="CE384" s="137"/>
      <c r="CF384" s="137"/>
      <c r="CG384" s="137"/>
      <c r="CH384" s="137"/>
      <c r="CI384" s="137"/>
      <c r="CJ384" s="137"/>
      <c r="CK384" s="137"/>
      <c r="CL384" s="137"/>
      <c r="CM384" s="137"/>
      <c r="CN384" s="137"/>
      <c r="CO384" s="137"/>
      <c r="CP384" s="137"/>
      <c r="CQ384" s="137"/>
      <c r="CR384" s="137"/>
      <c r="CS384" s="137"/>
      <c r="CT384" s="137"/>
      <c r="CU384" s="137"/>
      <c r="CV384" s="137"/>
    </row>
    <row r="385" spans="1:100" ht="15.65" customHeight="1" x14ac:dyDescent="0.25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7"/>
      <c r="BZ385" s="137"/>
      <c r="CA385" s="137"/>
      <c r="CB385" s="137"/>
      <c r="CC385" s="137"/>
      <c r="CD385" s="137"/>
      <c r="CE385" s="137"/>
      <c r="CF385" s="137"/>
      <c r="CG385" s="137"/>
      <c r="CH385" s="137"/>
      <c r="CI385" s="137"/>
      <c r="CJ385" s="137"/>
      <c r="CK385" s="137"/>
      <c r="CL385" s="137"/>
      <c r="CM385" s="137"/>
      <c r="CN385" s="137"/>
      <c r="CO385" s="137"/>
      <c r="CP385" s="137"/>
      <c r="CQ385" s="137"/>
      <c r="CR385" s="137"/>
      <c r="CS385" s="137"/>
      <c r="CT385" s="137"/>
      <c r="CU385" s="137"/>
      <c r="CV385" s="137"/>
    </row>
    <row r="386" spans="1:100" ht="15.65" customHeight="1" x14ac:dyDescent="0.25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  <c r="CE386" s="137"/>
      <c r="CF386" s="137"/>
      <c r="CG386" s="137"/>
      <c r="CH386" s="137"/>
      <c r="CI386" s="137"/>
      <c r="CJ386" s="137"/>
      <c r="CK386" s="137"/>
      <c r="CL386" s="137"/>
      <c r="CM386" s="137"/>
      <c r="CN386" s="137"/>
      <c r="CO386" s="137"/>
      <c r="CP386" s="137"/>
      <c r="CQ386" s="137"/>
      <c r="CR386" s="137"/>
      <c r="CS386" s="137"/>
      <c r="CT386" s="137"/>
      <c r="CU386" s="137"/>
      <c r="CV386" s="137"/>
    </row>
    <row r="387" spans="1:100" ht="15.65" customHeight="1" x14ac:dyDescent="0.25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7"/>
      <c r="CA387" s="137"/>
      <c r="CB387" s="137"/>
      <c r="CC387" s="137"/>
      <c r="CD387" s="137"/>
      <c r="CE387" s="137"/>
      <c r="CF387" s="137"/>
      <c r="CG387" s="137"/>
      <c r="CH387" s="137"/>
      <c r="CI387" s="137"/>
      <c r="CJ387" s="137"/>
      <c r="CK387" s="137"/>
      <c r="CL387" s="137"/>
      <c r="CM387" s="137"/>
      <c r="CN387" s="137"/>
      <c r="CO387" s="137"/>
      <c r="CP387" s="137"/>
      <c r="CQ387" s="137"/>
      <c r="CR387" s="137"/>
      <c r="CS387" s="137"/>
      <c r="CT387" s="137"/>
      <c r="CU387" s="137"/>
      <c r="CV387" s="137"/>
    </row>
    <row r="388" spans="1:100" ht="15.65" customHeight="1" x14ac:dyDescent="0.25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7"/>
      <c r="CA388" s="137"/>
      <c r="CB388" s="137"/>
      <c r="CC388" s="137"/>
      <c r="CD388" s="137"/>
      <c r="CE388" s="137"/>
      <c r="CF388" s="137"/>
      <c r="CG388" s="137"/>
      <c r="CH388" s="137"/>
      <c r="CI388" s="137"/>
      <c r="CJ388" s="137"/>
      <c r="CK388" s="137"/>
      <c r="CL388" s="137"/>
      <c r="CM388" s="137"/>
      <c r="CN388" s="137"/>
      <c r="CO388" s="137"/>
      <c r="CP388" s="137"/>
      <c r="CQ388" s="137"/>
      <c r="CR388" s="137"/>
      <c r="CS388" s="137"/>
      <c r="CT388" s="137"/>
      <c r="CU388" s="137"/>
      <c r="CV388" s="137"/>
    </row>
    <row r="389" spans="1:100" ht="15.65" customHeight="1" x14ac:dyDescent="0.25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/>
      <c r="CD389" s="137"/>
      <c r="CE389" s="137"/>
      <c r="CF389" s="137"/>
      <c r="CG389" s="137"/>
      <c r="CH389" s="137"/>
      <c r="CI389" s="137"/>
      <c r="CJ389" s="137"/>
      <c r="CK389" s="137"/>
      <c r="CL389" s="137"/>
      <c r="CM389" s="137"/>
      <c r="CN389" s="137"/>
      <c r="CO389" s="137"/>
      <c r="CP389" s="137"/>
      <c r="CQ389" s="137"/>
      <c r="CR389" s="137"/>
      <c r="CS389" s="137"/>
      <c r="CT389" s="137"/>
      <c r="CU389" s="137"/>
      <c r="CV389" s="137"/>
    </row>
    <row r="390" spans="1:100" ht="15.65" customHeight="1" x14ac:dyDescent="0.25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137"/>
      <c r="CM390" s="137"/>
      <c r="CN390" s="137"/>
      <c r="CO390" s="137"/>
      <c r="CP390" s="137"/>
      <c r="CQ390" s="137"/>
      <c r="CR390" s="137"/>
      <c r="CS390" s="137"/>
      <c r="CT390" s="137"/>
      <c r="CU390" s="137"/>
      <c r="CV390" s="137"/>
    </row>
    <row r="391" spans="1:100" ht="15.65" customHeight="1" x14ac:dyDescent="0.25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  <c r="BT391" s="137"/>
      <c r="BU391" s="137"/>
      <c r="BV391" s="137"/>
      <c r="BW391" s="137"/>
      <c r="BX391" s="137"/>
      <c r="BY391" s="137"/>
      <c r="BZ391" s="137"/>
      <c r="CA391" s="137"/>
      <c r="CB391" s="137"/>
      <c r="CC391" s="137"/>
      <c r="CD391" s="137"/>
      <c r="CE391" s="137"/>
      <c r="CF391" s="137"/>
      <c r="CG391" s="137"/>
      <c r="CH391" s="137"/>
      <c r="CI391" s="137"/>
      <c r="CJ391" s="137"/>
      <c r="CK391" s="137"/>
      <c r="CL391" s="137"/>
      <c r="CM391" s="137"/>
      <c r="CN391" s="137"/>
      <c r="CO391" s="137"/>
      <c r="CP391" s="137"/>
      <c r="CQ391" s="137"/>
      <c r="CR391" s="137"/>
      <c r="CS391" s="137"/>
      <c r="CT391" s="137"/>
      <c r="CU391" s="137"/>
      <c r="CV391" s="137"/>
    </row>
    <row r="392" spans="1:100" ht="15.65" customHeight="1" x14ac:dyDescent="0.25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  <c r="BT392" s="137"/>
      <c r="BU392" s="137"/>
      <c r="BV392" s="137"/>
      <c r="BW392" s="137"/>
      <c r="BX392" s="137"/>
      <c r="BY392" s="137"/>
      <c r="BZ392" s="137"/>
      <c r="CA392" s="137"/>
      <c r="CB392" s="137"/>
      <c r="CC392" s="137"/>
      <c r="CD392" s="137"/>
      <c r="CE392" s="137"/>
      <c r="CF392" s="137"/>
      <c r="CG392" s="137"/>
      <c r="CH392" s="137"/>
      <c r="CI392" s="137"/>
      <c r="CJ392" s="137"/>
      <c r="CK392" s="137"/>
      <c r="CL392" s="137"/>
      <c r="CM392" s="137"/>
      <c r="CN392" s="137"/>
      <c r="CO392" s="137"/>
      <c r="CP392" s="137"/>
      <c r="CQ392" s="137"/>
      <c r="CR392" s="137"/>
      <c r="CS392" s="137"/>
      <c r="CT392" s="137"/>
      <c r="CU392" s="137"/>
      <c r="CV392" s="137"/>
    </row>
    <row r="393" spans="1:100" ht="15.65" customHeight="1" x14ac:dyDescent="0.25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  <c r="BT393" s="137"/>
      <c r="BU393" s="137"/>
      <c r="BV393" s="137"/>
      <c r="BW393" s="137"/>
      <c r="BX393" s="137"/>
      <c r="BY393" s="137"/>
      <c r="BZ393" s="137"/>
      <c r="CA393" s="137"/>
      <c r="CB393" s="137"/>
      <c r="CC393" s="137"/>
      <c r="CD393" s="137"/>
      <c r="CE393" s="137"/>
      <c r="CF393" s="137"/>
      <c r="CG393" s="137"/>
      <c r="CH393" s="137"/>
      <c r="CI393" s="137"/>
      <c r="CJ393" s="137"/>
      <c r="CK393" s="137"/>
      <c r="CL393" s="137"/>
      <c r="CM393" s="137"/>
      <c r="CN393" s="137"/>
      <c r="CO393" s="137"/>
      <c r="CP393" s="137"/>
      <c r="CQ393" s="137"/>
      <c r="CR393" s="137"/>
      <c r="CS393" s="137"/>
      <c r="CT393" s="137"/>
      <c r="CU393" s="137"/>
      <c r="CV393" s="137"/>
    </row>
    <row r="394" spans="1:100" ht="15.65" customHeight="1" x14ac:dyDescent="0.25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  <c r="BT394" s="137"/>
      <c r="BU394" s="137"/>
      <c r="BV394" s="137"/>
      <c r="BW394" s="137"/>
      <c r="BX394" s="137"/>
      <c r="BY394" s="137"/>
      <c r="BZ394" s="137"/>
      <c r="CA394" s="137"/>
      <c r="CB394" s="137"/>
      <c r="CC394" s="137"/>
      <c r="CD394" s="137"/>
      <c r="CE394" s="137"/>
      <c r="CF394" s="137"/>
      <c r="CG394" s="137"/>
      <c r="CH394" s="137"/>
      <c r="CI394" s="137"/>
      <c r="CJ394" s="137"/>
      <c r="CK394" s="137"/>
      <c r="CL394" s="137"/>
      <c r="CM394" s="137"/>
      <c r="CN394" s="137"/>
      <c r="CO394" s="137"/>
      <c r="CP394" s="137"/>
      <c r="CQ394" s="137"/>
      <c r="CR394" s="137"/>
      <c r="CS394" s="137"/>
      <c r="CT394" s="137"/>
      <c r="CU394" s="137"/>
      <c r="CV394" s="137"/>
    </row>
    <row r="395" spans="1:100" ht="15.65" customHeight="1" x14ac:dyDescent="0.25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  <c r="BT395" s="137"/>
      <c r="BU395" s="137"/>
      <c r="BV395" s="137"/>
      <c r="BW395" s="137"/>
      <c r="BX395" s="137"/>
      <c r="BY395" s="137"/>
      <c r="BZ395" s="137"/>
      <c r="CA395" s="137"/>
      <c r="CB395" s="137"/>
      <c r="CC395" s="137"/>
      <c r="CD395" s="137"/>
      <c r="CE395" s="137"/>
      <c r="CF395" s="137"/>
      <c r="CG395" s="137"/>
      <c r="CH395" s="137"/>
      <c r="CI395" s="137"/>
      <c r="CJ395" s="137"/>
      <c r="CK395" s="137"/>
      <c r="CL395" s="137"/>
      <c r="CM395" s="137"/>
      <c r="CN395" s="137"/>
      <c r="CO395" s="137"/>
      <c r="CP395" s="137"/>
      <c r="CQ395" s="137"/>
      <c r="CR395" s="137"/>
      <c r="CS395" s="137"/>
      <c r="CT395" s="137"/>
      <c r="CU395" s="137"/>
      <c r="CV395" s="137"/>
    </row>
    <row r="396" spans="1:100" ht="15.65" customHeight="1" x14ac:dyDescent="0.25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  <c r="BT396" s="137"/>
      <c r="BU396" s="137"/>
      <c r="BV396" s="137"/>
      <c r="BW396" s="137"/>
      <c r="BX396" s="137"/>
      <c r="BY396" s="137"/>
      <c r="BZ396" s="137"/>
      <c r="CA396" s="137"/>
      <c r="CB396" s="137"/>
      <c r="CC396" s="137"/>
      <c r="CD396" s="137"/>
      <c r="CE396" s="137"/>
      <c r="CF396" s="137"/>
      <c r="CG396" s="137"/>
      <c r="CH396" s="137"/>
      <c r="CI396" s="137"/>
      <c r="CJ396" s="137"/>
      <c r="CK396" s="137"/>
      <c r="CL396" s="137"/>
      <c r="CM396" s="137"/>
      <c r="CN396" s="137"/>
      <c r="CO396" s="137"/>
      <c r="CP396" s="137"/>
      <c r="CQ396" s="137"/>
      <c r="CR396" s="137"/>
      <c r="CS396" s="137"/>
      <c r="CT396" s="137"/>
      <c r="CU396" s="137"/>
      <c r="CV396" s="137"/>
    </row>
    <row r="397" spans="1:100" ht="15.65" customHeight="1" x14ac:dyDescent="0.25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  <c r="BT397" s="137"/>
      <c r="BU397" s="137"/>
      <c r="BV397" s="137"/>
      <c r="BW397" s="137"/>
      <c r="BX397" s="137"/>
      <c r="BY397" s="137"/>
      <c r="BZ397" s="137"/>
      <c r="CA397" s="137"/>
      <c r="CB397" s="137"/>
      <c r="CC397" s="137"/>
      <c r="CD397" s="137"/>
      <c r="CE397" s="137"/>
      <c r="CF397" s="137"/>
      <c r="CG397" s="137"/>
      <c r="CH397" s="137"/>
      <c r="CI397" s="137"/>
      <c r="CJ397" s="137"/>
      <c r="CK397" s="137"/>
      <c r="CL397" s="137"/>
      <c r="CM397" s="137"/>
      <c r="CN397" s="137"/>
      <c r="CO397" s="137"/>
      <c r="CP397" s="137"/>
      <c r="CQ397" s="137"/>
      <c r="CR397" s="137"/>
      <c r="CS397" s="137"/>
      <c r="CT397" s="137"/>
      <c r="CU397" s="137"/>
      <c r="CV397" s="137"/>
    </row>
    <row r="398" spans="1:100" ht="15.65" customHeight="1" x14ac:dyDescent="0.25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  <c r="BT398" s="137"/>
      <c r="BU398" s="137"/>
      <c r="BV398" s="137"/>
      <c r="BW398" s="137"/>
      <c r="BX398" s="137"/>
      <c r="BY398" s="137"/>
      <c r="BZ398" s="137"/>
      <c r="CA398" s="137"/>
      <c r="CB398" s="137"/>
      <c r="CC398" s="137"/>
      <c r="CD398" s="137"/>
      <c r="CE398" s="137"/>
      <c r="CF398" s="137"/>
      <c r="CG398" s="137"/>
      <c r="CH398" s="137"/>
      <c r="CI398" s="137"/>
      <c r="CJ398" s="137"/>
      <c r="CK398" s="137"/>
      <c r="CL398" s="137"/>
      <c r="CM398" s="137"/>
      <c r="CN398" s="137"/>
      <c r="CO398" s="137"/>
      <c r="CP398" s="137"/>
      <c r="CQ398" s="137"/>
      <c r="CR398" s="137"/>
      <c r="CS398" s="137"/>
      <c r="CT398" s="137"/>
      <c r="CU398" s="137"/>
      <c r="CV398" s="137"/>
    </row>
    <row r="399" spans="1:100" ht="15.65" customHeight="1" x14ac:dyDescent="0.25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  <c r="BT399" s="137"/>
      <c r="BU399" s="137"/>
      <c r="BV399" s="137"/>
      <c r="BW399" s="137"/>
      <c r="BX399" s="137"/>
      <c r="BY399" s="137"/>
      <c r="BZ399" s="137"/>
      <c r="CA399" s="137"/>
      <c r="CB399" s="137"/>
      <c r="CC399" s="137"/>
      <c r="CD399" s="137"/>
      <c r="CE399" s="137"/>
      <c r="CF399" s="137"/>
      <c r="CG399" s="137"/>
      <c r="CH399" s="137"/>
      <c r="CI399" s="137"/>
      <c r="CJ399" s="137"/>
      <c r="CK399" s="137"/>
      <c r="CL399" s="137"/>
      <c r="CM399" s="137"/>
      <c r="CN399" s="137"/>
      <c r="CO399" s="137"/>
      <c r="CP399" s="137"/>
      <c r="CQ399" s="137"/>
      <c r="CR399" s="137"/>
      <c r="CS399" s="137"/>
      <c r="CT399" s="137"/>
      <c r="CU399" s="137"/>
      <c r="CV399" s="137"/>
    </row>
    <row r="400" spans="1:100" ht="15.65" customHeight="1" x14ac:dyDescent="0.25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  <c r="BT400" s="137"/>
      <c r="BU400" s="137"/>
      <c r="BV400" s="137"/>
      <c r="BW400" s="137"/>
      <c r="BX400" s="137"/>
      <c r="BY400" s="137"/>
      <c r="BZ400" s="137"/>
      <c r="CA400" s="137"/>
      <c r="CB400" s="137"/>
      <c r="CC400" s="137"/>
      <c r="CD400" s="137"/>
      <c r="CE400" s="137"/>
      <c r="CF400" s="137"/>
      <c r="CG400" s="137"/>
      <c r="CH400" s="137"/>
      <c r="CI400" s="137"/>
      <c r="CJ400" s="137"/>
      <c r="CK400" s="137"/>
      <c r="CL400" s="137"/>
      <c r="CM400" s="137"/>
      <c r="CN400" s="137"/>
      <c r="CO400" s="137"/>
      <c r="CP400" s="137"/>
      <c r="CQ400" s="137"/>
      <c r="CR400" s="137"/>
      <c r="CS400" s="137"/>
      <c r="CT400" s="137"/>
      <c r="CU400" s="137"/>
      <c r="CV400" s="137"/>
    </row>
    <row r="401" spans="1:100" ht="15.65" customHeight="1" x14ac:dyDescent="0.25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7"/>
      <c r="CA401" s="137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  <c r="CM401" s="137"/>
      <c r="CN401" s="137"/>
      <c r="CO401" s="137"/>
      <c r="CP401" s="137"/>
      <c r="CQ401" s="137"/>
      <c r="CR401" s="137"/>
      <c r="CS401" s="137"/>
      <c r="CT401" s="137"/>
      <c r="CU401" s="137"/>
      <c r="CV401" s="137"/>
    </row>
    <row r="402" spans="1:100" ht="15.65" customHeight="1" x14ac:dyDescent="0.25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  <c r="BT402" s="137"/>
      <c r="BU402" s="137"/>
      <c r="BV402" s="137"/>
      <c r="BW402" s="137"/>
      <c r="BX402" s="137"/>
      <c r="BY402" s="137"/>
      <c r="BZ402" s="137"/>
      <c r="CA402" s="137"/>
      <c r="CB402" s="137"/>
      <c r="CC402" s="137"/>
      <c r="CD402" s="137"/>
      <c r="CE402" s="137"/>
      <c r="CF402" s="137"/>
      <c r="CG402" s="137"/>
      <c r="CH402" s="137"/>
      <c r="CI402" s="137"/>
      <c r="CJ402" s="137"/>
      <c r="CK402" s="137"/>
      <c r="CL402" s="137"/>
      <c r="CM402" s="137"/>
      <c r="CN402" s="137"/>
      <c r="CO402" s="137"/>
      <c r="CP402" s="137"/>
      <c r="CQ402" s="137"/>
      <c r="CR402" s="137"/>
      <c r="CS402" s="137"/>
      <c r="CT402" s="137"/>
      <c r="CU402" s="137"/>
      <c r="CV402" s="137"/>
    </row>
    <row r="403" spans="1:100" ht="15.65" customHeight="1" x14ac:dyDescent="0.25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  <c r="BT403" s="137"/>
      <c r="BU403" s="137"/>
      <c r="BV403" s="137"/>
      <c r="BW403" s="137"/>
      <c r="BX403" s="137"/>
      <c r="BY403" s="137"/>
      <c r="BZ403" s="137"/>
      <c r="CA403" s="137"/>
      <c r="CB403" s="137"/>
      <c r="CC403" s="137"/>
      <c r="CD403" s="137"/>
      <c r="CE403" s="137"/>
      <c r="CF403" s="137"/>
      <c r="CG403" s="137"/>
      <c r="CH403" s="137"/>
      <c r="CI403" s="137"/>
      <c r="CJ403" s="137"/>
      <c r="CK403" s="137"/>
      <c r="CL403" s="137"/>
      <c r="CM403" s="137"/>
      <c r="CN403" s="137"/>
      <c r="CO403" s="137"/>
      <c r="CP403" s="137"/>
      <c r="CQ403" s="137"/>
      <c r="CR403" s="137"/>
      <c r="CS403" s="137"/>
      <c r="CT403" s="137"/>
      <c r="CU403" s="137"/>
      <c r="CV403" s="137"/>
    </row>
    <row r="404" spans="1:100" ht="15.65" customHeight="1" x14ac:dyDescent="0.25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  <c r="BT404" s="137"/>
      <c r="BU404" s="137"/>
      <c r="BV404" s="137"/>
      <c r="BW404" s="137"/>
      <c r="BX404" s="137"/>
      <c r="BY404" s="137"/>
      <c r="BZ404" s="137"/>
      <c r="CA404" s="137"/>
      <c r="CB404" s="137"/>
      <c r="CC404" s="137"/>
      <c r="CD404" s="137"/>
      <c r="CE404" s="137"/>
      <c r="CF404" s="137"/>
      <c r="CG404" s="137"/>
      <c r="CH404" s="137"/>
      <c r="CI404" s="137"/>
      <c r="CJ404" s="137"/>
      <c r="CK404" s="137"/>
      <c r="CL404" s="137"/>
      <c r="CM404" s="137"/>
      <c r="CN404" s="137"/>
      <c r="CO404" s="137"/>
      <c r="CP404" s="137"/>
      <c r="CQ404" s="137"/>
      <c r="CR404" s="137"/>
      <c r="CS404" s="137"/>
      <c r="CT404" s="137"/>
      <c r="CU404" s="137"/>
      <c r="CV404" s="137"/>
    </row>
    <row r="405" spans="1:100" ht="15.65" customHeight="1" x14ac:dyDescent="0.25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  <c r="BT405" s="137"/>
      <c r="BU405" s="137"/>
      <c r="BV405" s="137"/>
      <c r="BW405" s="137"/>
      <c r="BX405" s="137"/>
      <c r="BY405" s="137"/>
      <c r="BZ405" s="137"/>
      <c r="CA405" s="137"/>
      <c r="CB405" s="137"/>
      <c r="CC405" s="137"/>
      <c r="CD405" s="137"/>
      <c r="CE405" s="137"/>
      <c r="CF405" s="137"/>
      <c r="CG405" s="137"/>
      <c r="CH405" s="137"/>
      <c r="CI405" s="137"/>
      <c r="CJ405" s="137"/>
      <c r="CK405" s="137"/>
      <c r="CL405" s="137"/>
      <c r="CM405" s="137"/>
      <c r="CN405" s="137"/>
      <c r="CO405" s="137"/>
      <c r="CP405" s="137"/>
      <c r="CQ405" s="137"/>
      <c r="CR405" s="137"/>
      <c r="CS405" s="137"/>
      <c r="CT405" s="137"/>
      <c r="CU405" s="137"/>
      <c r="CV405" s="137"/>
    </row>
    <row r="406" spans="1:100" ht="15.65" customHeight="1" x14ac:dyDescent="0.25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  <c r="BT406" s="137"/>
      <c r="BU406" s="137"/>
      <c r="BV406" s="137"/>
      <c r="BW406" s="137"/>
      <c r="BX406" s="137"/>
      <c r="BY406" s="137"/>
      <c r="BZ406" s="137"/>
      <c r="CA406" s="137"/>
      <c r="CB406" s="137"/>
      <c r="CC406" s="137"/>
      <c r="CD406" s="137"/>
      <c r="CE406" s="137"/>
      <c r="CF406" s="137"/>
      <c r="CG406" s="137"/>
      <c r="CH406" s="137"/>
      <c r="CI406" s="137"/>
      <c r="CJ406" s="137"/>
      <c r="CK406" s="137"/>
      <c r="CL406" s="137"/>
      <c r="CM406" s="137"/>
      <c r="CN406" s="137"/>
      <c r="CO406" s="137"/>
      <c r="CP406" s="137"/>
      <c r="CQ406" s="137"/>
      <c r="CR406" s="137"/>
      <c r="CS406" s="137"/>
      <c r="CT406" s="137"/>
      <c r="CU406" s="137"/>
      <c r="CV406" s="137"/>
    </row>
    <row r="407" spans="1:100" ht="15.65" customHeight="1" x14ac:dyDescent="0.25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  <c r="BT407" s="137"/>
      <c r="BU407" s="137"/>
      <c r="BV407" s="137"/>
      <c r="BW407" s="137"/>
      <c r="BX407" s="137"/>
      <c r="BY407" s="137"/>
      <c r="BZ407" s="137"/>
      <c r="CA407" s="137"/>
      <c r="CB407" s="137"/>
      <c r="CC407" s="137"/>
      <c r="CD407" s="137"/>
      <c r="CE407" s="137"/>
      <c r="CF407" s="137"/>
      <c r="CG407" s="137"/>
      <c r="CH407" s="137"/>
      <c r="CI407" s="137"/>
      <c r="CJ407" s="137"/>
      <c r="CK407" s="137"/>
      <c r="CL407" s="137"/>
      <c r="CM407" s="137"/>
      <c r="CN407" s="137"/>
      <c r="CO407" s="137"/>
      <c r="CP407" s="137"/>
      <c r="CQ407" s="137"/>
      <c r="CR407" s="137"/>
      <c r="CS407" s="137"/>
      <c r="CT407" s="137"/>
      <c r="CU407" s="137"/>
      <c r="CV407" s="137"/>
    </row>
    <row r="408" spans="1:100" ht="15.65" customHeight="1" x14ac:dyDescent="0.25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  <c r="BT408" s="137"/>
      <c r="BU408" s="137"/>
      <c r="BV408" s="137"/>
      <c r="BW408" s="137"/>
      <c r="BX408" s="137"/>
      <c r="BY408" s="137"/>
      <c r="BZ408" s="137"/>
      <c r="CA408" s="137"/>
      <c r="CB408" s="137"/>
      <c r="CC408" s="137"/>
      <c r="CD408" s="137"/>
      <c r="CE408" s="137"/>
      <c r="CF408" s="137"/>
      <c r="CG408" s="137"/>
      <c r="CH408" s="137"/>
      <c r="CI408" s="137"/>
      <c r="CJ408" s="137"/>
      <c r="CK408" s="137"/>
      <c r="CL408" s="137"/>
      <c r="CM408" s="137"/>
      <c r="CN408" s="137"/>
      <c r="CO408" s="137"/>
      <c r="CP408" s="137"/>
      <c r="CQ408" s="137"/>
      <c r="CR408" s="137"/>
      <c r="CS408" s="137"/>
      <c r="CT408" s="137"/>
      <c r="CU408" s="137"/>
      <c r="CV408" s="137"/>
    </row>
    <row r="409" spans="1:100" ht="15.65" customHeight="1" x14ac:dyDescent="0.25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  <c r="BT409" s="137"/>
      <c r="BU409" s="137"/>
      <c r="BV409" s="137"/>
      <c r="BW409" s="137"/>
      <c r="BX409" s="137"/>
      <c r="BY409" s="137"/>
      <c r="BZ409" s="137"/>
      <c r="CA409" s="137"/>
      <c r="CB409" s="137"/>
      <c r="CC409" s="137"/>
      <c r="CD409" s="137"/>
      <c r="CE409" s="137"/>
      <c r="CF409" s="137"/>
      <c r="CG409" s="137"/>
      <c r="CH409" s="137"/>
      <c r="CI409" s="137"/>
      <c r="CJ409" s="137"/>
      <c r="CK409" s="137"/>
      <c r="CL409" s="137"/>
      <c r="CM409" s="137"/>
      <c r="CN409" s="137"/>
      <c r="CO409" s="137"/>
      <c r="CP409" s="137"/>
      <c r="CQ409" s="137"/>
      <c r="CR409" s="137"/>
      <c r="CS409" s="137"/>
      <c r="CT409" s="137"/>
      <c r="CU409" s="137"/>
      <c r="CV409" s="137"/>
    </row>
    <row r="410" spans="1:100" ht="15.65" customHeight="1" x14ac:dyDescent="0.25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  <c r="BT410" s="137"/>
      <c r="BU410" s="137"/>
      <c r="BV410" s="137"/>
      <c r="BW410" s="137"/>
      <c r="BX410" s="137"/>
      <c r="BY410" s="137"/>
      <c r="BZ410" s="137"/>
      <c r="CA410" s="137"/>
      <c r="CB410" s="137"/>
      <c r="CC410" s="137"/>
      <c r="CD410" s="137"/>
      <c r="CE410" s="137"/>
      <c r="CF410" s="137"/>
      <c r="CG410" s="137"/>
      <c r="CH410" s="137"/>
      <c r="CI410" s="137"/>
      <c r="CJ410" s="137"/>
      <c r="CK410" s="137"/>
      <c r="CL410" s="137"/>
      <c r="CM410" s="137"/>
      <c r="CN410" s="137"/>
      <c r="CO410" s="137"/>
      <c r="CP410" s="137"/>
      <c r="CQ410" s="137"/>
      <c r="CR410" s="137"/>
      <c r="CS410" s="137"/>
      <c r="CT410" s="137"/>
      <c r="CU410" s="137"/>
      <c r="CV410" s="137"/>
    </row>
    <row r="411" spans="1:100" ht="15.65" customHeight="1" x14ac:dyDescent="0.25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  <c r="BT411" s="137"/>
      <c r="BU411" s="137"/>
      <c r="BV411" s="137"/>
      <c r="BW411" s="137"/>
      <c r="BX411" s="137"/>
      <c r="BY411" s="137"/>
      <c r="BZ411" s="137"/>
      <c r="CA411" s="137"/>
      <c r="CB411" s="137"/>
      <c r="CC411" s="137"/>
      <c r="CD411" s="137"/>
      <c r="CE411" s="137"/>
      <c r="CF411" s="137"/>
      <c r="CG411" s="137"/>
      <c r="CH411" s="137"/>
      <c r="CI411" s="137"/>
      <c r="CJ411" s="137"/>
      <c r="CK411" s="137"/>
      <c r="CL411" s="137"/>
      <c r="CM411" s="137"/>
      <c r="CN411" s="137"/>
      <c r="CO411" s="137"/>
      <c r="CP411" s="137"/>
      <c r="CQ411" s="137"/>
      <c r="CR411" s="137"/>
      <c r="CS411" s="137"/>
      <c r="CT411" s="137"/>
      <c r="CU411" s="137"/>
      <c r="CV411" s="137"/>
    </row>
    <row r="412" spans="1:100" ht="15.65" customHeight="1" x14ac:dyDescent="0.25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  <c r="BT412" s="137"/>
      <c r="BU412" s="137"/>
      <c r="BV412" s="137"/>
      <c r="BW412" s="137"/>
      <c r="BX412" s="137"/>
      <c r="BY412" s="137"/>
      <c r="BZ412" s="137"/>
      <c r="CA412" s="137"/>
      <c r="CB412" s="137"/>
      <c r="CC412" s="137"/>
      <c r="CD412" s="137"/>
      <c r="CE412" s="137"/>
      <c r="CF412" s="137"/>
      <c r="CG412" s="137"/>
      <c r="CH412" s="137"/>
      <c r="CI412" s="137"/>
      <c r="CJ412" s="137"/>
      <c r="CK412" s="137"/>
      <c r="CL412" s="137"/>
      <c r="CM412" s="137"/>
      <c r="CN412" s="137"/>
      <c r="CO412" s="137"/>
      <c r="CP412" s="137"/>
      <c r="CQ412" s="137"/>
      <c r="CR412" s="137"/>
      <c r="CS412" s="137"/>
      <c r="CT412" s="137"/>
      <c r="CU412" s="137"/>
      <c r="CV412" s="137"/>
    </row>
    <row r="413" spans="1:100" ht="15.65" customHeight="1" x14ac:dyDescent="0.25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7"/>
      <c r="CA413" s="137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  <c r="CM413" s="137"/>
      <c r="CN413" s="137"/>
      <c r="CO413" s="137"/>
      <c r="CP413" s="137"/>
      <c r="CQ413" s="137"/>
      <c r="CR413" s="137"/>
      <c r="CS413" s="137"/>
      <c r="CT413" s="137"/>
      <c r="CU413" s="137"/>
      <c r="CV413" s="137"/>
    </row>
    <row r="414" spans="1:100" ht="15.65" customHeight="1" x14ac:dyDescent="0.25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  <c r="CM414" s="137"/>
      <c r="CN414" s="137"/>
      <c r="CO414" s="137"/>
      <c r="CP414" s="137"/>
      <c r="CQ414" s="137"/>
      <c r="CR414" s="137"/>
      <c r="CS414" s="137"/>
      <c r="CT414" s="137"/>
      <c r="CU414" s="137"/>
      <c r="CV414" s="137"/>
    </row>
    <row r="415" spans="1:100" ht="15.65" customHeight="1" x14ac:dyDescent="0.25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137"/>
      <c r="BQ415" s="137"/>
      <c r="BR415" s="137"/>
      <c r="BS415" s="137"/>
      <c r="BT415" s="137"/>
      <c r="BU415" s="137"/>
      <c r="BV415" s="137"/>
      <c r="BW415" s="137"/>
      <c r="BX415" s="137"/>
      <c r="BY415" s="137"/>
      <c r="BZ415" s="137"/>
      <c r="CA415" s="137"/>
      <c r="CB415" s="137"/>
      <c r="CC415" s="137"/>
      <c r="CD415" s="137"/>
      <c r="CE415" s="137"/>
      <c r="CF415" s="137"/>
      <c r="CG415" s="137"/>
      <c r="CH415" s="137"/>
      <c r="CI415" s="137"/>
      <c r="CJ415" s="137"/>
      <c r="CK415" s="137"/>
      <c r="CL415" s="137"/>
      <c r="CM415" s="137"/>
      <c r="CN415" s="137"/>
      <c r="CO415" s="137"/>
      <c r="CP415" s="137"/>
      <c r="CQ415" s="137"/>
      <c r="CR415" s="137"/>
      <c r="CS415" s="137"/>
      <c r="CT415" s="137"/>
      <c r="CU415" s="137"/>
      <c r="CV415" s="137"/>
    </row>
    <row r="416" spans="1:100" ht="15.65" customHeight="1" x14ac:dyDescent="0.25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7"/>
      <c r="CA416" s="137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  <c r="CM416" s="137"/>
      <c r="CN416" s="137"/>
      <c r="CO416" s="137"/>
      <c r="CP416" s="137"/>
      <c r="CQ416" s="137"/>
      <c r="CR416" s="137"/>
      <c r="CS416" s="137"/>
      <c r="CT416" s="137"/>
      <c r="CU416" s="137"/>
      <c r="CV416" s="137"/>
    </row>
    <row r="417" spans="1:100" ht="15.65" customHeight="1" x14ac:dyDescent="0.25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  <c r="BT417" s="137"/>
      <c r="BU417" s="137"/>
      <c r="BV417" s="137"/>
      <c r="BW417" s="137"/>
      <c r="BX417" s="137"/>
      <c r="BY417" s="137"/>
      <c r="BZ417" s="137"/>
      <c r="CA417" s="137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  <c r="CM417" s="137"/>
      <c r="CN417" s="137"/>
      <c r="CO417" s="137"/>
      <c r="CP417" s="137"/>
      <c r="CQ417" s="137"/>
      <c r="CR417" s="137"/>
      <c r="CS417" s="137"/>
      <c r="CT417" s="137"/>
      <c r="CU417" s="137"/>
      <c r="CV417" s="137"/>
    </row>
    <row r="418" spans="1:100" ht="15.65" customHeight="1" x14ac:dyDescent="0.25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  <c r="BT418" s="137"/>
      <c r="BU418" s="137"/>
      <c r="BV418" s="137"/>
      <c r="BW418" s="137"/>
      <c r="BX418" s="137"/>
      <c r="BY418" s="137"/>
      <c r="BZ418" s="137"/>
      <c r="CA418" s="137"/>
      <c r="CB418" s="137"/>
      <c r="CC418" s="137"/>
      <c r="CD418" s="137"/>
      <c r="CE418" s="137"/>
      <c r="CF418" s="137"/>
      <c r="CG418" s="137"/>
      <c r="CH418" s="137"/>
      <c r="CI418" s="137"/>
      <c r="CJ418" s="137"/>
      <c r="CK418" s="137"/>
      <c r="CL418" s="137"/>
      <c r="CM418" s="137"/>
      <c r="CN418" s="137"/>
      <c r="CO418" s="137"/>
      <c r="CP418" s="137"/>
      <c r="CQ418" s="137"/>
      <c r="CR418" s="137"/>
      <c r="CS418" s="137"/>
      <c r="CT418" s="137"/>
      <c r="CU418" s="137"/>
      <c r="CV418" s="137"/>
    </row>
    <row r="419" spans="1:100" ht="15.65" customHeight="1" x14ac:dyDescent="0.25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  <c r="BT419" s="137"/>
      <c r="BU419" s="137"/>
      <c r="BV419" s="137"/>
      <c r="BW419" s="137"/>
      <c r="BX419" s="137"/>
      <c r="BY419" s="137"/>
      <c r="BZ419" s="137"/>
      <c r="CA419" s="137"/>
      <c r="CB419" s="137"/>
      <c r="CC419" s="137"/>
      <c r="CD419" s="137"/>
      <c r="CE419" s="137"/>
      <c r="CF419" s="137"/>
      <c r="CG419" s="137"/>
      <c r="CH419" s="137"/>
      <c r="CI419" s="137"/>
      <c r="CJ419" s="137"/>
      <c r="CK419" s="137"/>
      <c r="CL419" s="137"/>
      <c r="CM419" s="137"/>
      <c r="CN419" s="137"/>
      <c r="CO419" s="137"/>
      <c r="CP419" s="137"/>
      <c r="CQ419" s="137"/>
      <c r="CR419" s="137"/>
      <c r="CS419" s="137"/>
      <c r="CT419" s="137"/>
      <c r="CU419" s="137"/>
      <c r="CV419" s="137"/>
    </row>
    <row r="420" spans="1:100" ht="15.65" customHeight="1" x14ac:dyDescent="0.25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  <c r="BT420" s="137"/>
      <c r="BU420" s="137"/>
      <c r="BV420" s="137"/>
      <c r="BW420" s="137"/>
      <c r="BX420" s="137"/>
      <c r="BY420" s="137"/>
      <c r="BZ420" s="137"/>
      <c r="CA420" s="137"/>
      <c r="CB420" s="137"/>
      <c r="CC420" s="137"/>
      <c r="CD420" s="137"/>
      <c r="CE420" s="137"/>
      <c r="CF420" s="137"/>
      <c r="CG420" s="137"/>
      <c r="CH420" s="137"/>
      <c r="CI420" s="137"/>
      <c r="CJ420" s="137"/>
      <c r="CK420" s="137"/>
      <c r="CL420" s="137"/>
      <c r="CM420" s="137"/>
      <c r="CN420" s="137"/>
      <c r="CO420" s="137"/>
      <c r="CP420" s="137"/>
      <c r="CQ420" s="137"/>
      <c r="CR420" s="137"/>
      <c r="CS420" s="137"/>
      <c r="CT420" s="137"/>
      <c r="CU420" s="137"/>
      <c r="CV420" s="137"/>
    </row>
    <row r="421" spans="1:100" ht="15.65" customHeight="1" x14ac:dyDescent="0.25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7"/>
      <c r="BU421" s="137"/>
      <c r="BV421" s="137"/>
      <c r="BW421" s="137"/>
      <c r="BX421" s="137"/>
      <c r="BY421" s="137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  <c r="CM421" s="137"/>
      <c r="CN421" s="137"/>
      <c r="CO421" s="137"/>
      <c r="CP421" s="137"/>
      <c r="CQ421" s="137"/>
      <c r="CR421" s="137"/>
      <c r="CS421" s="137"/>
      <c r="CT421" s="137"/>
      <c r="CU421" s="137"/>
      <c r="CV421" s="137"/>
    </row>
    <row r="422" spans="1:100" ht="15.65" customHeight="1" x14ac:dyDescent="0.25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  <c r="BT422" s="137"/>
      <c r="BU422" s="137"/>
      <c r="BV422" s="137"/>
      <c r="BW422" s="137"/>
      <c r="BX422" s="137"/>
      <c r="BY422" s="137"/>
      <c r="BZ422" s="137"/>
      <c r="CA422" s="137"/>
      <c r="CB422" s="137"/>
      <c r="CC422" s="137"/>
      <c r="CD422" s="137"/>
      <c r="CE422" s="137"/>
      <c r="CF422" s="137"/>
      <c r="CG422" s="137"/>
      <c r="CH422" s="137"/>
      <c r="CI422" s="137"/>
      <c r="CJ422" s="137"/>
      <c r="CK422" s="137"/>
      <c r="CL422" s="137"/>
      <c r="CM422" s="137"/>
      <c r="CN422" s="137"/>
      <c r="CO422" s="137"/>
      <c r="CP422" s="137"/>
      <c r="CQ422" s="137"/>
      <c r="CR422" s="137"/>
      <c r="CS422" s="137"/>
      <c r="CT422" s="137"/>
      <c r="CU422" s="137"/>
      <c r="CV422" s="137"/>
    </row>
    <row r="423" spans="1:100" ht="15.65" customHeight="1" x14ac:dyDescent="0.25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  <c r="BT423" s="137"/>
      <c r="BU423" s="137"/>
      <c r="BV423" s="137"/>
      <c r="BW423" s="137"/>
      <c r="BX423" s="137"/>
      <c r="BY423" s="137"/>
      <c r="BZ423" s="137"/>
      <c r="CA423" s="137"/>
      <c r="CB423" s="137"/>
      <c r="CC423" s="137"/>
      <c r="CD423" s="137"/>
      <c r="CE423" s="137"/>
      <c r="CF423" s="137"/>
      <c r="CG423" s="137"/>
      <c r="CH423" s="137"/>
      <c r="CI423" s="137"/>
      <c r="CJ423" s="137"/>
      <c r="CK423" s="137"/>
      <c r="CL423" s="137"/>
      <c r="CM423" s="137"/>
      <c r="CN423" s="137"/>
      <c r="CO423" s="137"/>
      <c r="CP423" s="137"/>
      <c r="CQ423" s="137"/>
      <c r="CR423" s="137"/>
      <c r="CS423" s="137"/>
      <c r="CT423" s="137"/>
      <c r="CU423" s="137"/>
      <c r="CV423" s="137"/>
    </row>
    <row r="424" spans="1:100" ht="15.65" customHeight="1" x14ac:dyDescent="0.25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  <c r="BT424" s="137"/>
      <c r="BU424" s="137"/>
      <c r="BV424" s="137"/>
      <c r="BW424" s="137"/>
      <c r="BX424" s="137"/>
      <c r="BY424" s="137"/>
      <c r="BZ424" s="137"/>
      <c r="CA424" s="137"/>
      <c r="CB424" s="137"/>
      <c r="CC424" s="137"/>
      <c r="CD424" s="137"/>
      <c r="CE424" s="137"/>
      <c r="CF424" s="137"/>
      <c r="CG424" s="137"/>
      <c r="CH424" s="137"/>
      <c r="CI424" s="137"/>
      <c r="CJ424" s="137"/>
      <c r="CK424" s="137"/>
      <c r="CL424" s="137"/>
      <c r="CM424" s="137"/>
      <c r="CN424" s="137"/>
      <c r="CO424" s="137"/>
      <c r="CP424" s="137"/>
      <c r="CQ424" s="137"/>
      <c r="CR424" s="137"/>
      <c r="CS424" s="137"/>
      <c r="CT424" s="137"/>
      <c r="CU424" s="137"/>
      <c r="CV424" s="137"/>
    </row>
    <row r="425" spans="1:100" ht="15.65" customHeight="1" x14ac:dyDescent="0.25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  <c r="BT425" s="137"/>
      <c r="BU425" s="137"/>
      <c r="BV425" s="137"/>
      <c r="BW425" s="137"/>
      <c r="BX425" s="137"/>
      <c r="BY425" s="137"/>
      <c r="BZ425" s="137"/>
      <c r="CA425" s="137"/>
      <c r="CB425" s="137"/>
      <c r="CC425" s="137"/>
      <c r="CD425" s="137"/>
      <c r="CE425" s="137"/>
      <c r="CF425" s="137"/>
      <c r="CG425" s="137"/>
      <c r="CH425" s="137"/>
      <c r="CI425" s="137"/>
      <c r="CJ425" s="137"/>
      <c r="CK425" s="137"/>
      <c r="CL425" s="137"/>
      <c r="CM425" s="137"/>
      <c r="CN425" s="137"/>
      <c r="CO425" s="137"/>
      <c r="CP425" s="137"/>
      <c r="CQ425" s="137"/>
      <c r="CR425" s="137"/>
      <c r="CS425" s="137"/>
      <c r="CT425" s="137"/>
      <c r="CU425" s="137"/>
      <c r="CV425" s="137"/>
    </row>
    <row r="426" spans="1:100" ht="15.65" customHeight="1" x14ac:dyDescent="0.25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  <c r="BT426" s="137"/>
      <c r="BU426" s="137"/>
      <c r="BV426" s="137"/>
      <c r="BW426" s="137"/>
      <c r="BX426" s="137"/>
      <c r="BY426" s="137"/>
      <c r="BZ426" s="137"/>
      <c r="CA426" s="137"/>
      <c r="CB426" s="137"/>
      <c r="CC426" s="137"/>
      <c r="CD426" s="137"/>
      <c r="CE426" s="137"/>
      <c r="CF426" s="137"/>
      <c r="CG426" s="137"/>
      <c r="CH426" s="137"/>
      <c r="CI426" s="137"/>
      <c r="CJ426" s="137"/>
      <c r="CK426" s="137"/>
      <c r="CL426" s="137"/>
      <c r="CM426" s="137"/>
      <c r="CN426" s="137"/>
      <c r="CO426" s="137"/>
      <c r="CP426" s="137"/>
      <c r="CQ426" s="137"/>
      <c r="CR426" s="137"/>
      <c r="CS426" s="137"/>
      <c r="CT426" s="137"/>
      <c r="CU426" s="137"/>
      <c r="CV426" s="137"/>
    </row>
    <row r="427" spans="1:100" ht="15.65" customHeight="1" x14ac:dyDescent="0.25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  <c r="BT427" s="137"/>
      <c r="BU427" s="137"/>
      <c r="BV427" s="137"/>
      <c r="BW427" s="137"/>
      <c r="BX427" s="137"/>
      <c r="BY427" s="137"/>
      <c r="BZ427" s="137"/>
      <c r="CA427" s="137"/>
      <c r="CB427" s="137"/>
      <c r="CC427" s="137"/>
      <c r="CD427" s="137"/>
      <c r="CE427" s="137"/>
      <c r="CF427" s="137"/>
      <c r="CG427" s="137"/>
      <c r="CH427" s="137"/>
      <c r="CI427" s="137"/>
      <c r="CJ427" s="137"/>
      <c r="CK427" s="137"/>
      <c r="CL427" s="137"/>
      <c r="CM427" s="137"/>
      <c r="CN427" s="137"/>
      <c r="CO427" s="137"/>
      <c r="CP427" s="137"/>
      <c r="CQ427" s="137"/>
      <c r="CR427" s="137"/>
      <c r="CS427" s="137"/>
      <c r="CT427" s="137"/>
      <c r="CU427" s="137"/>
      <c r="CV427" s="137"/>
    </row>
    <row r="428" spans="1:100" ht="15.65" customHeight="1" x14ac:dyDescent="0.25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  <c r="BT428" s="137"/>
      <c r="BU428" s="137"/>
      <c r="BV428" s="137"/>
      <c r="BW428" s="137"/>
      <c r="BX428" s="137"/>
      <c r="BY428" s="137"/>
      <c r="BZ428" s="137"/>
      <c r="CA428" s="137"/>
      <c r="CB428" s="137"/>
      <c r="CC428" s="137"/>
      <c r="CD428" s="137"/>
      <c r="CE428" s="137"/>
      <c r="CF428" s="137"/>
      <c r="CG428" s="137"/>
      <c r="CH428" s="137"/>
      <c r="CI428" s="137"/>
      <c r="CJ428" s="137"/>
      <c r="CK428" s="137"/>
      <c r="CL428" s="137"/>
      <c r="CM428" s="137"/>
      <c r="CN428" s="137"/>
      <c r="CO428" s="137"/>
      <c r="CP428" s="137"/>
      <c r="CQ428" s="137"/>
      <c r="CR428" s="137"/>
      <c r="CS428" s="137"/>
      <c r="CT428" s="137"/>
      <c r="CU428" s="137"/>
      <c r="CV428" s="137"/>
    </row>
    <row r="429" spans="1:100" ht="15.65" customHeight="1" x14ac:dyDescent="0.25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  <c r="BT429" s="137"/>
      <c r="BU429" s="137"/>
      <c r="BV429" s="137"/>
      <c r="BW429" s="137"/>
      <c r="BX429" s="137"/>
      <c r="BY429" s="137"/>
      <c r="BZ429" s="137"/>
      <c r="CA429" s="137"/>
      <c r="CB429" s="137"/>
      <c r="CC429" s="137"/>
      <c r="CD429" s="137"/>
      <c r="CE429" s="137"/>
      <c r="CF429" s="137"/>
      <c r="CG429" s="137"/>
      <c r="CH429" s="137"/>
      <c r="CI429" s="137"/>
      <c r="CJ429" s="137"/>
      <c r="CK429" s="137"/>
      <c r="CL429" s="137"/>
      <c r="CM429" s="137"/>
      <c r="CN429" s="137"/>
      <c r="CO429" s="137"/>
      <c r="CP429" s="137"/>
      <c r="CQ429" s="137"/>
      <c r="CR429" s="137"/>
      <c r="CS429" s="137"/>
      <c r="CT429" s="137"/>
      <c r="CU429" s="137"/>
      <c r="CV429" s="137"/>
    </row>
    <row r="430" spans="1:100" ht="15.65" customHeight="1" x14ac:dyDescent="0.25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  <c r="BT430" s="137"/>
      <c r="BU430" s="137"/>
      <c r="BV430" s="137"/>
      <c r="BW430" s="137"/>
      <c r="BX430" s="137"/>
      <c r="BY430" s="137"/>
      <c r="BZ430" s="137"/>
      <c r="CA430" s="137"/>
      <c r="CB430" s="137"/>
      <c r="CC430" s="137"/>
      <c r="CD430" s="137"/>
      <c r="CE430" s="137"/>
      <c r="CF430" s="137"/>
      <c r="CG430" s="137"/>
      <c r="CH430" s="137"/>
      <c r="CI430" s="137"/>
      <c r="CJ430" s="137"/>
      <c r="CK430" s="137"/>
      <c r="CL430" s="137"/>
      <c r="CM430" s="137"/>
      <c r="CN430" s="137"/>
      <c r="CO430" s="137"/>
      <c r="CP430" s="137"/>
      <c r="CQ430" s="137"/>
      <c r="CR430" s="137"/>
      <c r="CS430" s="137"/>
      <c r="CT430" s="137"/>
      <c r="CU430" s="137"/>
      <c r="CV430" s="137"/>
    </row>
    <row r="431" spans="1:100" ht="15.65" customHeight="1" x14ac:dyDescent="0.25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  <c r="BT431" s="137"/>
      <c r="BU431" s="137"/>
      <c r="BV431" s="137"/>
      <c r="BW431" s="137"/>
      <c r="BX431" s="137"/>
      <c r="BY431" s="137"/>
      <c r="BZ431" s="137"/>
      <c r="CA431" s="137"/>
      <c r="CB431" s="137"/>
      <c r="CC431" s="137"/>
      <c r="CD431" s="137"/>
      <c r="CE431" s="137"/>
      <c r="CF431" s="137"/>
      <c r="CG431" s="137"/>
      <c r="CH431" s="137"/>
      <c r="CI431" s="137"/>
      <c r="CJ431" s="137"/>
      <c r="CK431" s="137"/>
      <c r="CL431" s="137"/>
      <c r="CM431" s="137"/>
      <c r="CN431" s="137"/>
      <c r="CO431" s="137"/>
      <c r="CP431" s="137"/>
      <c r="CQ431" s="137"/>
      <c r="CR431" s="137"/>
      <c r="CS431" s="137"/>
      <c r="CT431" s="137"/>
      <c r="CU431" s="137"/>
      <c r="CV431" s="137"/>
    </row>
    <row r="432" spans="1:100" ht="15.65" customHeight="1" x14ac:dyDescent="0.25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  <c r="BW432" s="137"/>
      <c r="BX432" s="137"/>
      <c r="BY432" s="137"/>
      <c r="BZ432" s="137"/>
      <c r="CA432" s="137"/>
      <c r="CB432" s="137"/>
      <c r="CC432" s="137"/>
      <c r="CD432" s="137"/>
      <c r="CE432" s="137"/>
      <c r="CF432" s="137"/>
      <c r="CG432" s="137"/>
      <c r="CH432" s="137"/>
      <c r="CI432" s="137"/>
      <c r="CJ432" s="137"/>
      <c r="CK432" s="137"/>
      <c r="CL432" s="137"/>
      <c r="CM432" s="137"/>
      <c r="CN432" s="137"/>
      <c r="CO432" s="137"/>
      <c r="CP432" s="137"/>
      <c r="CQ432" s="137"/>
      <c r="CR432" s="137"/>
      <c r="CS432" s="137"/>
      <c r="CT432" s="137"/>
      <c r="CU432" s="137"/>
      <c r="CV432" s="137"/>
    </row>
    <row r="433" spans="1:100" ht="15.65" customHeight="1" x14ac:dyDescent="0.25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  <c r="BT433" s="137"/>
      <c r="BU433" s="137"/>
      <c r="BV433" s="137"/>
      <c r="BW433" s="137"/>
      <c r="BX433" s="137"/>
      <c r="BY433" s="137"/>
      <c r="BZ433" s="137"/>
      <c r="CA433" s="137"/>
      <c r="CB433" s="137"/>
      <c r="CC433" s="137"/>
      <c r="CD433" s="137"/>
      <c r="CE433" s="137"/>
      <c r="CF433" s="137"/>
      <c r="CG433" s="137"/>
      <c r="CH433" s="137"/>
      <c r="CI433" s="137"/>
      <c r="CJ433" s="137"/>
      <c r="CK433" s="137"/>
      <c r="CL433" s="137"/>
      <c r="CM433" s="137"/>
      <c r="CN433" s="137"/>
      <c r="CO433" s="137"/>
      <c r="CP433" s="137"/>
      <c r="CQ433" s="137"/>
      <c r="CR433" s="137"/>
      <c r="CS433" s="137"/>
      <c r="CT433" s="137"/>
      <c r="CU433" s="137"/>
      <c r="CV433" s="137"/>
    </row>
    <row r="434" spans="1:100" ht="15.65" customHeight="1" x14ac:dyDescent="0.25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  <c r="CE434" s="137"/>
      <c r="CF434" s="137"/>
      <c r="CG434" s="137"/>
      <c r="CH434" s="137"/>
      <c r="CI434" s="137"/>
      <c r="CJ434" s="137"/>
      <c r="CK434" s="137"/>
      <c r="CL434" s="137"/>
      <c r="CM434" s="137"/>
      <c r="CN434" s="137"/>
      <c r="CO434" s="137"/>
      <c r="CP434" s="137"/>
      <c r="CQ434" s="137"/>
      <c r="CR434" s="137"/>
      <c r="CS434" s="137"/>
      <c r="CT434" s="137"/>
      <c r="CU434" s="137"/>
      <c r="CV434" s="137"/>
    </row>
    <row r="435" spans="1:100" ht="15.65" customHeight="1" x14ac:dyDescent="0.25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  <c r="BT435" s="137"/>
      <c r="BU435" s="137"/>
      <c r="BV435" s="137"/>
      <c r="BW435" s="137"/>
      <c r="BX435" s="137"/>
      <c r="BY435" s="137"/>
      <c r="BZ435" s="137"/>
      <c r="CA435" s="137"/>
      <c r="CB435" s="137"/>
      <c r="CC435" s="137"/>
      <c r="CD435" s="137"/>
      <c r="CE435" s="137"/>
      <c r="CF435" s="137"/>
      <c r="CG435" s="137"/>
      <c r="CH435" s="137"/>
      <c r="CI435" s="137"/>
      <c r="CJ435" s="137"/>
      <c r="CK435" s="137"/>
      <c r="CL435" s="137"/>
      <c r="CM435" s="137"/>
      <c r="CN435" s="137"/>
      <c r="CO435" s="137"/>
      <c r="CP435" s="137"/>
      <c r="CQ435" s="137"/>
      <c r="CR435" s="137"/>
      <c r="CS435" s="137"/>
      <c r="CT435" s="137"/>
      <c r="CU435" s="137"/>
      <c r="CV435" s="137"/>
    </row>
    <row r="436" spans="1:100" ht="15.65" customHeight="1" x14ac:dyDescent="0.25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/>
      <c r="CD436" s="137"/>
      <c r="CE436" s="137"/>
      <c r="CF436" s="137"/>
      <c r="CG436" s="137"/>
      <c r="CH436" s="137"/>
      <c r="CI436" s="137"/>
      <c r="CJ436" s="137"/>
      <c r="CK436" s="137"/>
      <c r="CL436" s="137"/>
      <c r="CM436" s="137"/>
      <c r="CN436" s="137"/>
      <c r="CO436" s="137"/>
      <c r="CP436" s="137"/>
      <c r="CQ436" s="137"/>
      <c r="CR436" s="137"/>
      <c r="CS436" s="137"/>
      <c r="CT436" s="137"/>
      <c r="CU436" s="137"/>
      <c r="CV436" s="137"/>
    </row>
    <row r="437" spans="1:100" ht="15.65" customHeight="1" x14ac:dyDescent="0.25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137"/>
      <c r="CM437" s="137"/>
      <c r="CN437" s="137"/>
      <c r="CO437" s="137"/>
      <c r="CP437" s="137"/>
      <c r="CQ437" s="137"/>
      <c r="CR437" s="137"/>
      <c r="CS437" s="137"/>
      <c r="CT437" s="137"/>
      <c r="CU437" s="137"/>
      <c r="CV437" s="137"/>
    </row>
    <row r="438" spans="1:100" ht="15.65" customHeight="1" x14ac:dyDescent="0.25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  <c r="BW438" s="137"/>
      <c r="BX438" s="137"/>
      <c r="BY438" s="137"/>
      <c r="BZ438" s="137"/>
      <c r="CA438" s="137"/>
      <c r="CB438" s="137"/>
      <c r="CC438" s="137"/>
      <c r="CD438" s="137"/>
      <c r="CE438" s="137"/>
      <c r="CF438" s="137"/>
      <c r="CG438" s="137"/>
      <c r="CH438" s="137"/>
      <c r="CI438" s="137"/>
      <c r="CJ438" s="137"/>
      <c r="CK438" s="137"/>
      <c r="CL438" s="137"/>
      <c r="CM438" s="137"/>
      <c r="CN438" s="137"/>
      <c r="CO438" s="137"/>
      <c r="CP438" s="137"/>
      <c r="CQ438" s="137"/>
      <c r="CR438" s="137"/>
      <c r="CS438" s="137"/>
      <c r="CT438" s="137"/>
      <c r="CU438" s="137"/>
      <c r="CV438" s="137"/>
    </row>
    <row r="439" spans="1:100" ht="15.65" customHeight="1" x14ac:dyDescent="0.25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  <c r="BT439" s="137"/>
      <c r="BU439" s="137"/>
      <c r="BV439" s="137"/>
      <c r="BW439" s="137"/>
      <c r="BX439" s="137"/>
      <c r="BY439" s="137"/>
      <c r="BZ439" s="137"/>
      <c r="CA439" s="137"/>
      <c r="CB439" s="137"/>
      <c r="CC439" s="137"/>
      <c r="CD439" s="137"/>
      <c r="CE439" s="137"/>
      <c r="CF439" s="137"/>
      <c r="CG439" s="137"/>
      <c r="CH439" s="137"/>
      <c r="CI439" s="137"/>
      <c r="CJ439" s="137"/>
      <c r="CK439" s="137"/>
      <c r="CL439" s="137"/>
      <c r="CM439" s="137"/>
      <c r="CN439" s="137"/>
      <c r="CO439" s="137"/>
      <c r="CP439" s="137"/>
      <c r="CQ439" s="137"/>
      <c r="CR439" s="137"/>
      <c r="CS439" s="137"/>
      <c r="CT439" s="137"/>
      <c r="CU439" s="137"/>
      <c r="CV439" s="137"/>
    </row>
    <row r="440" spans="1:100" ht="15.65" customHeight="1" x14ac:dyDescent="0.25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  <c r="BT440" s="137"/>
      <c r="BU440" s="137"/>
      <c r="BV440" s="137"/>
      <c r="BW440" s="137"/>
      <c r="BX440" s="137"/>
      <c r="BY440" s="137"/>
      <c r="BZ440" s="137"/>
      <c r="CA440" s="137"/>
      <c r="CB440" s="137"/>
      <c r="CC440" s="137"/>
      <c r="CD440" s="137"/>
      <c r="CE440" s="137"/>
      <c r="CF440" s="137"/>
      <c r="CG440" s="137"/>
      <c r="CH440" s="137"/>
      <c r="CI440" s="137"/>
      <c r="CJ440" s="137"/>
      <c r="CK440" s="137"/>
      <c r="CL440" s="137"/>
      <c r="CM440" s="137"/>
      <c r="CN440" s="137"/>
      <c r="CO440" s="137"/>
      <c r="CP440" s="137"/>
      <c r="CQ440" s="137"/>
      <c r="CR440" s="137"/>
      <c r="CS440" s="137"/>
      <c r="CT440" s="137"/>
      <c r="CU440" s="137"/>
      <c r="CV440" s="137"/>
    </row>
    <row r="441" spans="1:100" ht="15.65" customHeight="1" x14ac:dyDescent="0.25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  <c r="BT441" s="137"/>
      <c r="BU441" s="137"/>
      <c r="BV441" s="137"/>
      <c r="BW441" s="137"/>
      <c r="BX441" s="137"/>
      <c r="BY441" s="137"/>
      <c r="BZ441" s="137"/>
      <c r="CA441" s="137"/>
      <c r="CB441" s="137"/>
      <c r="CC441" s="137"/>
      <c r="CD441" s="137"/>
      <c r="CE441" s="137"/>
      <c r="CF441" s="137"/>
      <c r="CG441" s="137"/>
      <c r="CH441" s="137"/>
      <c r="CI441" s="137"/>
      <c r="CJ441" s="137"/>
      <c r="CK441" s="137"/>
      <c r="CL441" s="137"/>
      <c r="CM441" s="137"/>
      <c r="CN441" s="137"/>
      <c r="CO441" s="137"/>
      <c r="CP441" s="137"/>
      <c r="CQ441" s="137"/>
      <c r="CR441" s="137"/>
      <c r="CS441" s="137"/>
      <c r="CT441" s="137"/>
      <c r="CU441" s="137"/>
      <c r="CV441" s="137"/>
    </row>
    <row r="442" spans="1:100" ht="15.65" customHeight="1" x14ac:dyDescent="0.25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  <c r="BT442" s="137"/>
      <c r="BU442" s="137"/>
      <c r="BV442" s="137"/>
      <c r="BW442" s="137"/>
      <c r="BX442" s="137"/>
      <c r="BY442" s="137"/>
      <c r="BZ442" s="137"/>
      <c r="CA442" s="137"/>
      <c r="CB442" s="137"/>
      <c r="CC442" s="137"/>
      <c r="CD442" s="137"/>
      <c r="CE442" s="137"/>
      <c r="CF442" s="137"/>
      <c r="CG442" s="137"/>
      <c r="CH442" s="137"/>
      <c r="CI442" s="137"/>
      <c r="CJ442" s="137"/>
      <c r="CK442" s="137"/>
      <c r="CL442" s="137"/>
      <c r="CM442" s="137"/>
      <c r="CN442" s="137"/>
      <c r="CO442" s="137"/>
      <c r="CP442" s="137"/>
      <c r="CQ442" s="137"/>
      <c r="CR442" s="137"/>
      <c r="CS442" s="137"/>
      <c r="CT442" s="137"/>
      <c r="CU442" s="137"/>
      <c r="CV442" s="137"/>
    </row>
    <row r="443" spans="1:100" ht="15.65" customHeight="1" x14ac:dyDescent="0.25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  <c r="BT443" s="137"/>
      <c r="BU443" s="137"/>
      <c r="BV443" s="137"/>
      <c r="BW443" s="137"/>
      <c r="BX443" s="137"/>
      <c r="BY443" s="137"/>
      <c r="BZ443" s="137"/>
      <c r="CA443" s="137"/>
      <c r="CB443" s="137"/>
      <c r="CC443" s="137"/>
      <c r="CD443" s="137"/>
      <c r="CE443" s="137"/>
      <c r="CF443" s="137"/>
      <c r="CG443" s="137"/>
      <c r="CH443" s="137"/>
      <c r="CI443" s="137"/>
      <c r="CJ443" s="137"/>
      <c r="CK443" s="137"/>
      <c r="CL443" s="137"/>
      <c r="CM443" s="137"/>
      <c r="CN443" s="137"/>
      <c r="CO443" s="137"/>
      <c r="CP443" s="137"/>
      <c r="CQ443" s="137"/>
      <c r="CR443" s="137"/>
      <c r="CS443" s="137"/>
      <c r="CT443" s="137"/>
      <c r="CU443" s="137"/>
      <c r="CV443" s="137"/>
    </row>
    <row r="444" spans="1:100" ht="15.65" customHeight="1" x14ac:dyDescent="0.25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  <c r="BT444" s="137"/>
      <c r="BU444" s="137"/>
      <c r="BV444" s="137"/>
      <c r="BW444" s="137"/>
      <c r="BX444" s="137"/>
      <c r="BY444" s="137"/>
      <c r="BZ444" s="137"/>
      <c r="CA444" s="137"/>
      <c r="CB444" s="137"/>
      <c r="CC444" s="137"/>
      <c r="CD444" s="137"/>
      <c r="CE444" s="137"/>
      <c r="CF444" s="137"/>
      <c r="CG444" s="137"/>
      <c r="CH444" s="137"/>
      <c r="CI444" s="137"/>
      <c r="CJ444" s="137"/>
      <c r="CK444" s="137"/>
      <c r="CL444" s="137"/>
      <c r="CM444" s="137"/>
      <c r="CN444" s="137"/>
      <c r="CO444" s="137"/>
      <c r="CP444" s="137"/>
      <c r="CQ444" s="137"/>
      <c r="CR444" s="137"/>
      <c r="CS444" s="137"/>
      <c r="CT444" s="137"/>
      <c r="CU444" s="137"/>
      <c r="CV444" s="137"/>
    </row>
    <row r="445" spans="1:100" ht="15.65" customHeight="1" x14ac:dyDescent="0.25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  <c r="BT445" s="137"/>
      <c r="BU445" s="137"/>
      <c r="BV445" s="137"/>
      <c r="BW445" s="137"/>
      <c r="BX445" s="137"/>
      <c r="BY445" s="137"/>
      <c r="BZ445" s="137"/>
      <c r="CA445" s="137"/>
      <c r="CB445" s="137"/>
      <c r="CC445" s="137"/>
      <c r="CD445" s="137"/>
      <c r="CE445" s="137"/>
      <c r="CF445" s="137"/>
      <c r="CG445" s="137"/>
      <c r="CH445" s="137"/>
      <c r="CI445" s="137"/>
      <c r="CJ445" s="137"/>
      <c r="CK445" s="137"/>
      <c r="CL445" s="137"/>
      <c r="CM445" s="137"/>
      <c r="CN445" s="137"/>
      <c r="CO445" s="137"/>
      <c r="CP445" s="137"/>
      <c r="CQ445" s="137"/>
      <c r="CR445" s="137"/>
      <c r="CS445" s="137"/>
      <c r="CT445" s="137"/>
      <c r="CU445" s="137"/>
      <c r="CV445" s="137"/>
    </row>
    <row r="446" spans="1:100" ht="15.65" customHeight="1" x14ac:dyDescent="0.25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  <c r="BT446" s="137"/>
      <c r="BU446" s="137"/>
      <c r="BV446" s="137"/>
      <c r="BW446" s="137"/>
      <c r="BX446" s="137"/>
      <c r="BY446" s="137"/>
      <c r="BZ446" s="137"/>
      <c r="CA446" s="137"/>
      <c r="CB446" s="137"/>
      <c r="CC446" s="137"/>
      <c r="CD446" s="137"/>
      <c r="CE446" s="137"/>
      <c r="CF446" s="137"/>
      <c r="CG446" s="137"/>
      <c r="CH446" s="137"/>
      <c r="CI446" s="137"/>
      <c r="CJ446" s="137"/>
      <c r="CK446" s="137"/>
      <c r="CL446" s="137"/>
      <c r="CM446" s="137"/>
      <c r="CN446" s="137"/>
      <c r="CO446" s="137"/>
      <c r="CP446" s="137"/>
      <c r="CQ446" s="137"/>
      <c r="CR446" s="137"/>
      <c r="CS446" s="137"/>
      <c r="CT446" s="137"/>
      <c r="CU446" s="137"/>
      <c r="CV446" s="137"/>
    </row>
    <row r="447" spans="1:100" ht="15.65" customHeight="1" x14ac:dyDescent="0.25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  <c r="BT447" s="137"/>
      <c r="BU447" s="137"/>
      <c r="BV447" s="137"/>
      <c r="BW447" s="137"/>
      <c r="BX447" s="137"/>
      <c r="BY447" s="137"/>
      <c r="BZ447" s="137"/>
      <c r="CA447" s="137"/>
      <c r="CB447" s="137"/>
      <c r="CC447" s="137"/>
      <c r="CD447" s="137"/>
      <c r="CE447" s="137"/>
      <c r="CF447" s="137"/>
      <c r="CG447" s="137"/>
      <c r="CH447" s="137"/>
      <c r="CI447" s="137"/>
      <c r="CJ447" s="137"/>
      <c r="CK447" s="137"/>
      <c r="CL447" s="137"/>
      <c r="CM447" s="137"/>
      <c r="CN447" s="137"/>
      <c r="CO447" s="137"/>
      <c r="CP447" s="137"/>
      <c r="CQ447" s="137"/>
      <c r="CR447" s="137"/>
      <c r="CS447" s="137"/>
      <c r="CT447" s="137"/>
      <c r="CU447" s="137"/>
      <c r="CV447" s="137"/>
    </row>
    <row r="448" spans="1:100" ht="15.65" customHeight="1" x14ac:dyDescent="0.25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  <c r="BT448" s="137"/>
      <c r="BU448" s="137"/>
      <c r="BV448" s="137"/>
      <c r="BW448" s="137"/>
      <c r="BX448" s="137"/>
      <c r="BY448" s="137"/>
      <c r="BZ448" s="137"/>
      <c r="CA448" s="137"/>
      <c r="CB448" s="137"/>
      <c r="CC448" s="137"/>
      <c r="CD448" s="137"/>
      <c r="CE448" s="137"/>
      <c r="CF448" s="137"/>
      <c r="CG448" s="137"/>
      <c r="CH448" s="137"/>
      <c r="CI448" s="137"/>
      <c r="CJ448" s="137"/>
      <c r="CK448" s="137"/>
      <c r="CL448" s="137"/>
      <c r="CM448" s="137"/>
      <c r="CN448" s="137"/>
      <c r="CO448" s="137"/>
      <c r="CP448" s="137"/>
      <c r="CQ448" s="137"/>
      <c r="CR448" s="137"/>
      <c r="CS448" s="137"/>
      <c r="CT448" s="137"/>
      <c r="CU448" s="137"/>
      <c r="CV448" s="137"/>
    </row>
    <row r="449" spans="1:100" ht="15.65" customHeight="1" x14ac:dyDescent="0.25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  <c r="BT449" s="137"/>
      <c r="BU449" s="137"/>
      <c r="BV449" s="137"/>
      <c r="BW449" s="137"/>
      <c r="BX449" s="137"/>
      <c r="BY449" s="137"/>
      <c r="BZ449" s="137"/>
      <c r="CA449" s="137"/>
      <c r="CB449" s="137"/>
      <c r="CC449" s="137"/>
      <c r="CD449" s="137"/>
      <c r="CE449" s="137"/>
      <c r="CF449" s="137"/>
      <c r="CG449" s="137"/>
      <c r="CH449" s="137"/>
      <c r="CI449" s="137"/>
      <c r="CJ449" s="137"/>
      <c r="CK449" s="137"/>
      <c r="CL449" s="137"/>
      <c r="CM449" s="137"/>
      <c r="CN449" s="137"/>
      <c r="CO449" s="137"/>
      <c r="CP449" s="137"/>
      <c r="CQ449" s="137"/>
      <c r="CR449" s="137"/>
      <c r="CS449" s="137"/>
      <c r="CT449" s="137"/>
      <c r="CU449" s="137"/>
      <c r="CV449" s="137"/>
    </row>
    <row r="450" spans="1:100" ht="15.65" customHeight="1" x14ac:dyDescent="0.25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  <c r="BT450" s="137"/>
      <c r="BU450" s="137"/>
      <c r="BV450" s="137"/>
      <c r="BW450" s="137"/>
      <c r="BX450" s="137"/>
      <c r="BY450" s="137"/>
      <c r="BZ450" s="137"/>
      <c r="CA450" s="137"/>
      <c r="CB450" s="137"/>
      <c r="CC450" s="137"/>
      <c r="CD450" s="137"/>
      <c r="CE450" s="137"/>
      <c r="CF450" s="137"/>
      <c r="CG450" s="137"/>
      <c r="CH450" s="137"/>
      <c r="CI450" s="137"/>
      <c r="CJ450" s="137"/>
      <c r="CK450" s="137"/>
      <c r="CL450" s="137"/>
      <c r="CM450" s="137"/>
      <c r="CN450" s="137"/>
      <c r="CO450" s="137"/>
      <c r="CP450" s="137"/>
      <c r="CQ450" s="137"/>
      <c r="CR450" s="137"/>
      <c r="CS450" s="137"/>
      <c r="CT450" s="137"/>
      <c r="CU450" s="137"/>
      <c r="CV450" s="137"/>
    </row>
    <row r="451" spans="1:100" ht="15.65" customHeight="1" x14ac:dyDescent="0.25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  <c r="BT451" s="137"/>
      <c r="BU451" s="137"/>
      <c r="BV451" s="137"/>
      <c r="BW451" s="137"/>
      <c r="BX451" s="137"/>
      <c r="BY451" s="137"/>
      <c r="BZ451" s="137"/>
      <c r="CA451" s="137"/>
      <c r="CB451" s="137"/>
      <c r="CC451" s="137"/>
      <c r="CD451" s="137"/>
      <c r="CE451" s="137"/>
      <c r="CF451" s="137"/>
      <c r="CG451" s="137"/>
      <c r="CH451" s="137"/>
      <c r="CI451" s="137"/>
      <c r="CJ451" s="137"/>
      <c r="CK451" s="137"/>
      <c r="CL451" s="137"/>
      <c r="CM451" s="137"/>
      <c r="CN451" s="137"/>
      <c r="CO451" s="137"/>
      <c r="CP451" s="137"/>
      <c r="CQ451" s="137"/>
      <c r="CR451" s="137"/>
      <c r="CS451" s="137"/>
      <c r="CT451" s="137"/>
      <c r="CU451" s="137"/>
      <c r="CV451" s="137"/>
    </row>
    <row r="452" spans="1:100" ht="15.65" customHeight="1" x14ac:dyDescent="0.25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37"/>
      <c r="CK452" s="137"/>
      <c r="CL452" s="137"/>
      <c r="CM452" s="137"/>
      <c r="CN452" s="137"/>
      <c r="CO452" s="137"/>
      <c r="CP452" s="137"/>
      <c r="CQ452" s="137"/>
      <c r="CR452" s="137"/>
      <c r="CS452" s="137"/>
      <c r="CT452" s="137"/>
      <c r="CU452" s="137"/>
      <c r="CV452" s="137"/>
    </row>
    <row r="453" spans="1:100" ht="15.65" customHeight="1" x14ac:dyDescent="0.25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  <c r="BT453" s="137"/>
      <c r="BU453" s="137"/>
      <c r="BV453" s="137"/>
      <c r="BW453" s="137"/>
      <c r="BX453" s="137"/>
      <c r="BY453" s="137"/>
      <c r="BZ453" s="137"/>
      <c r="CA453" s="137"/>
      <c r="CB453" s="137"/>
      <c r="CC453" s="137"/>
      <c r="CD453" s="137"/>
      <c r="CE453" s="137"/>
      <c r="CF453" s="137"/>
      <c r="CG453" s="137"/>
      <c r="CH453" s="137"/>
      <c r="CI453" s="137"/>
      <c r="CJ453" s="137"/>
      <c r="CK453" s="137"/>
      <c r="CL453" s="137"/>
      <c r="CM453" s="137"/>
      <c r="CN453" s="137"/>
      <c r="CO453" s="137"/>
      <c r="CP453" s="137"/>
      <c r="CQ453" s="137"/>
      <c r="CR453" s="137"/>
      <c r="CS453" s="137"/>
      <c r="CT453" s="137"/>
      <c r="CU453" s="137"/>
      <c r="CV453" s="137"/>
    </row>
    <row r="454" spans="1:100" ht="15.65" customHeight="1" x14ac:dyDescent="0.25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  <c r="BT454" s="137"/>
      <c r="BU454" s="137"/>
      <c r="BV454" s="137"/>
      <c r="BW454" s="137"/>
      <c r="BX454" s="137"/>
      <c r="BY454" s="137"/>
      <c r="BZ454" s="137"/>
      <c r="CA454" s="137"/>
      <c r="CB454" s="137"/>
      <c r="CC454" s="137"/>
      <c r="CD454" s="137"/>
      <c r="CE454" s="137"/>
      <c r="CF454" s="137"/>
      <c r="CG454" s="137"/>
      <c r="CH454" s="137"/>
      <c r="CI454" s="137"/>
      <c r="CJ454" s="137"/>
      <c r="CK454" s="137"/>
      <c r="CL454" s="137"/>
      <c r="CM454" s="137"/>
      <c r="CN454" s="137"/>
      <c r="CO454" s="137"/>
      <c r="CP454" s="137"/>
      <c r="CQ454" s="137"/>
      <c r="CR454" s="137"/>
      <c r="CS454" s="137"/>
      <c r="CT454" s="137"/>
      <c r="CU454" s="137"/>
      <c r="CV454" s="137"/>
    </row>
    <row r="455" spans="1:100" ht="15.65" customHeight="1" x14ac:dyDescent="0.25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  <c r="BT455" s="137"/>
      <c r="BU455" s="137"/>
      <c r="BV455" s="137"/>
      <c r="BW455" s="137"/>
      <c r="BX455" s="137"/>
      <c r="BY455" s="137"/>
      <c r="BZ455" s="137"/>
      <c r="CA455" s="137"/>
      <c r="CB455" s="137"/>
      <c r="CC455" s="137"/>
      <c r="CD455" s="137"/>
      <c r="CE455" s="137"/>
      <c r="CF455" s="137"/>
      <c r="CG455" s="137"/>
      <c r="CH455" s="137"/>
      <c r="CI455" s="137"/>
      <c r="CJ455" s="137"/>
      <c r="CK455" s="137"/>
      <c r="CL455" s="137"/>
      <c r="CM455" s="137"/>
      <c r="CN455" s="137"/>
      <c r="CO455" s="137"/>
      <c r="CP455" s="137"/>
      <c r="CQ455" s="137"/>
      <c r="CR455" s="137"/>
      <c r="CS455" s="137"/>
      <c r="CT455" s="137"/>
      <c r="CU455" s="137"/>
      <c r="CV455" s="137"/>
    </row>
    <row r="456" spans="1:100" ht="15.65" customHeight="1" x14ac:dyDescent="0.25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  <c r="BT456" s="137"/>
      <c r="BU456" s="137"/>
      <c r="BV456" s="137"/>
      <c r="BW456" s="137"/>
      <c r="BX456" s="137"/>
      <c r="BY456" s="137"/>
      <c r="BZ456" s="137"/>
      <c r="CA456" s="137"/>
      <c r="CB456" s="137"/>
      <c r="CC456" s="137"/>
      <c r="CD456" s="137"/>
      <c r="CE456" s="137"/>
      <c r="CF456" s="137"/>
      <c r="CG456" s="137"/>
      <c r="CH456" s="137"/>
      <c r="CI456" s="137"/>
      <c r="CJ456" s="137"/>
      <c r="CK456" s="137"/>
      <c r="CL456" s="137"/>
      <c r="CM456" s="137"/>
      <c r="CN456" s="137"/>
      <c r="CO456" s="137"/>
      <c r="CP456" s="137"/>
      <c r="CQ456" s="137"/>
      <c r="CR456" s="137"/>
      <c r="CS456" s="137"/>
      <c r="CT456" s="137"/>
      <c r="CU456" s="137"/>
      <c r="CV456" s="137"/>
    </row>
    <row r="457" spans="1:100" ht="15.65" customHeight="1" x14ac:dyDescent="0.25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  <c r="BT457" s="137"/>
      <c r="BU457" s="137"/>
      <c r="BV457" s="137"/>
      <c r="BW457" s="137"/>
      <c r="BX457" s="137"/>
      <c r="BY457" s="137"/>
      <c r="BZ457" s="137"/>
      <c r="CA457" s="137"/>
      <c r="CB457" s="137"/>
      <c r="CC457" s="137"/>
      <c r="CD457" s="137"/>
      <c r="CE457" s="137"/>
      <c r="CF457" s="137"/>
      <c r="CG457" s="137"/>
      <c r="CH457" s="137"/>
      <c r="CI457" s="137"/>
      <c r="CJ457" s="137"/>
      <c r="CK457" s="137"/>
      <c r="CL457" s="137"/>
      <c r="CM457" s="137"/>
      <c r="CN457" s="137"/>
      <c r="CO457" s="137"/>
      <c r="CP457" s="137"/>
      <c r="CQ457" s="137"/>
      <c r="CR457" s="137"/>
      <c r="CS457" s="137"/>
      <c r="CT457" s="137"/>
      <c r="CU457" s="137"/>
      <c r="CV457" s="137"/>
    </row>
    <row r="458" spans="1:100" ht="15.65" customHeight="1" x14ac:dyDescent="0.25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  <c r="BT458" s="137"/>
      <c r="BU458" s="137"/>
      <c r="BV458" s="137"/>
      <c r="BW458" s="137"/>
      <c r="BX458" s="137"/>
      <c r="BY458" s="137"/>
      <c r="BZ458" s="137"/>
      <c r="CA458" s="137"/>
      <c r="CB458" s="137"/>
      <c r="CC458" s="137"/>
      <c r="CD458" s="137"/>
      <c r="CE458" s="137"/>
      <c r="CF458" s="137"/>
      <c r="CG458" s="137"/>
      <c r="CH458" s="137"/>
      <c r="CI458" s="137"/>
      <c r="CJ458" s="137"/>
      <c r="CK458" s="137"/>
      <c r="CL458" s="137"/>
      <c r="CM458" s="137"/>
      <c r="CN458" s="137"/>
      <c r="CO458" s="137"/>
      <c r="CP458" s="137"/>
      <c r="CQ458" s="137"/>
      <c r="CR458" s="137"/>
      <c r="CS458" s="137"/>
      <c r="CT458" s="137"/>
      <c r="CU458" s="137"/>
      <c r="CV458" s="137"/>
    </row>
    <row r="459" spans="1:100" ht="15.65" customHeight="1" x14ac:dyDescent="0.25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  <c r="BT459" s="137"/>
      <c r="BU459" s="137"/>
      <c r="BV459" s="137"/>
      <c r="BW459" s="137"/>
      <c r="BX459" s="137"/>
      <c r="BY459" s="137"/>
      <c r="BZ459" s="137"/>
      <c r="CA459" s="137"/>
      <c r="CB459" s="137"/>
      <c r="CC459" s="137"/>
      <c r="CD459" s="137"/>
      <c r="CE459" s="137"/>
      <c r="CF459" s="137"/>
      <c r="CG459" s="137"/>
      <c r="CH459" s="137"/>
      <c r="CI459" s="137"/>
      <c r="CJ459" s="137"/>
      <c r="CK459" s="137"/>
      <c r="CL459" s="137"/>
      <c r="CM459" s="137"/>
      <c r="CN459" s="137"/>
      <c r="CO459" s="137"/>
      <c r="CP459" s="137"/>
      <c r="CQ459" s="137"/>
      <c r="CR459" s="137"/>
      <c r="CS459" s="137"/>
      <c r="CT459" s="137"/>
      <c r="CU459" s="137"/>
      <c r="CV459" s="137"/>
    </row>
    <row r="460" spans="1:100" ht="15.65" customHeight="1" x14ac:dyDescent="0.25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  <c r="BT460" s="137"/>
      <c r="BU460" s="137"/>
      <c r="BV460" s="137"/>
      <c r="BW460" s="137"/>
      <c r="BX460" s="137"/>
      <c r="BY460" s="137"/>
      <c r="BZ460" s="137"/>
      <c r="CA460" s="137"/>
      <c r="CB460" s="137"/>
      <c r="CC460" s="137"/>
      <c r="CD460" s="137"/>
      <c r="CE460" s="137"/>
      <c r="CF460" s="137"/>
      <c r="CG460" s="137"/>
      <c r="CH460" s="137"/>
      <c r="CI460" s="137"/>
      <c r="CJ460" s="137"/>
      <c r="CK460" s="137"/>
      <c r="CL460" s="137"/>
      <c r="CM460" s="137"/>
      <c r="CN460" s="137"/>
      <c r="CO460" s="137"/>
      <c r="CP460" s="137"/>
      <c r="CQ460" s="137"/>
      <c r="CR460" s="137"/>
      <c r="CS460" s="137"/>
      <c r="CT460" s="137"/>
      <c r="CU460" s="137"/>
      <c r="CV460" s="137"/>
    </row>
    <row r="461" spans="1:100" ht="15.65" customHeight="1" x14ac:dyDescent="0.25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  <c r="BT461" s="137"/>
      <c r="BU461" s="137"/>
      <c r="BV461" s="137"/>
      <c r="BW461" s="137"/>
      <c r="BX461" s="137"/>
      <c r="BY461" s="137"/>
      <c r="BZ461" s="137"/>
      <c r="CA461" s="137"/>
      <c r="CB461" s="137"/>
      <c r="CC461" s="137"/>
      <c r="CD461" s="137"/>
      <c r="CE461" s="137"/>
      <c r="CF461" s="137"/>
      <c r="CG461" s="137"/>
      <c r="CH461" s="137"/>
      <c r="CI461" s="137"/>
      <c r="CJ461" s="137"/>
      <c r="CK461" s="137"/>
      <c r="CL461" s="137"/>
      <c r="CM461" s="137"/>
      <c r="CN461" s="137"/>
      <c r="CO461" s="137"/>
      <c r="CP461" s="137"/>
      <c r="CQ461" s="137"/>
      <c r="CR461" s="137"/>
      <c r="CS461" s="137"/>
      <c r="CT461" s="137"/>
      <c r="CU461" s="137"/>
      <c r="CV461" s="137"/>
    </row>
    <row r="462" spans="1:100" ht="15.65" customHeight="1" x14ac:dyDescent="0.25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  <c r="BT462" s="137"/>
      <c r="BU462" s="137"/>
      <c r="BV462" s="137"/>
      <c r="BW462" s="137"/>
      <c r="BX462" s="137"/>
      <c r="BY462" s="137"/>
      <c r="BZ462" s="137"/>
      <c r="CA462" s="137"/>
      <c r="CB462" s="137"/>
      <c r="CC462" s="137"/>
      <c r="CD462" s="137"/>
      <c r="CE462" s="137"/>
      <c r="CF462" s="137"/>
      <c r="CG462" s="137"/>
      <c r="CH462" s="137"/>
      <c r="CI462" s="137"/>
      <c r="CJ462" s="137"/>
      <c r="CK462" s="137"/>
      <c r="CL462" s="137"/>
      <c r="CM462" s="137"/>
      <c r="CN462" s="137"/>
      <c r="CO462" s="137"/>
      <c r="CP462" s="137"/>
      <c r="CQ462" s="137"/>
      <c r="CR462" s="137"/>
      <c r="CS462" s="137"/>
      <c r="CT462" s="137"/>
      <c r="CU462" s="137"/>
      <c r="CV462" s="137"/>
    </row>
    <row r="463" spans="1:100" ht="15.65" customHeight="1" x14ac:dyDescent="0.25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  <c r="BT463" s="137"/>
      <c r="BU463" s="137"/>
      <c r="BV463" s="137"/>
      <c r="BW463" s="137"/>
      <c r="BX463" s="137"/>
      <c r="BY463" s="137"/>
      <c r="BZ463" s="137"/>
      <c r="CA463" s="137"/>
      <c r="CB463" s="137"/>
      <c r="CC463" s="137"/>
      <c r="CD463" s="137"/>
      <c r="CE463" s="137"/>
      <c r="CF463" s="137"/>
      <c r="CG463" s="137"/>
      <c r="CH463" s="137"/>
      <c r="CI463" s="137"/>
      <c r="CJ463" s="137"/>
      <c r="CK463" s="137"/>
      <c r="CL463" s="137"/>
      <c r="CM463" s="137"/>
      <c r="CN463" s="137"/>
      <c r="CO463" s="137"/>
      <c r="CP463" s="137"/>
      <c r="CQ463" s="137"/>
      <c r="CR463" s="137"/>
      <c r="CS463" s="137"/>
      <c r="CT463" s="137"/>
      <c r="CU463" s="137"/>
      <c r="CV463" s="137"/>
    </row>
    <row r="464" spans="1:100" ht="15.65" customHeight="1" x14ac:dyDescent="0.25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  <c r="BT464" s="137"/>
      <c r="BU464" s="137"/>
      <c r="BV464" s="137"/>
      <c r="BW464" s="137"/>
      <c r="BX464" s="137"/>
      <c r="BY464" s="137"/>
      <c r="BZ464" s="137"/>
      <c r="CA464" s="137"/>
      <c r="CB464" s="137"/>
      <c r="CC464" s="137"/>
      <c r="CD464" s="137"/>
      <c r="CE464" s="137"/>
      <c r="CF464" s="137"/>
      <c r="CG464" s="137"/>
      <c r="CH464" s="137"/>
      <c r="CI464" s="137"/>
      <c r="CJ464" s="137"/>
      <c r="CK464" s="137"/>
      <c r="CL464" s="137"/>
      <c r="CM464" s="137"/>
      <c r="CN464" s="137"/>
      <c r="CO464" s="137"/>
      <c r="CP464" s="137"/>
      <c r="CQ464" s="137"/>
      <c r="CR464" s="137"/>
      <c r="CS464" s="137"/>
      <c r="CT464" s="137"/>
      <c r="CU464" s="137"/>
      <c r="CV464" s="137"/>
    </row>
    <row r="465" spans="1:100" ht="15.65" customHeight="1" x14ac:dyDescent="0.25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  <c r="BT465" s="137"/>
      <c r="BU465" s="137"/>
      <c r="BV465" s="137"/>
      <c r="BW465" s="137"/>
      <c r="BX465" s="137"/>
      <c r="BY465" s="137"/>
      <c r="BZ465" s="137"/>
      <c r="CA465" s="137"/>
      <c r="CB465" s="137"/>
      <c r="CC465" s="137"/>
      <c r="CD465" s="137"/>
      <c r="CE465" s="137"/>
      <c r="CF465" s="137"/>
      <c r="CG465" s="137"/>
      <c r="CH465" s="137"/>
      <c r="CI465" s="137"/>
      <c r="CJ465" s="137"/>
      <c r="CK465" s="137"/>
      <c r="CL465" s="137"/>
      <c r="CM465" s="137"/>
      <c r="CN465" s="137"/>
      <c r="CO465" s="137"/>
      <c r="CP465" s="137"/>
      <c r="CQ465" s="137"/>
      <c r="CR465" s="137"/>
      <c r="CS465" s="137"/>
      <c r="CT465" s="137"/>
      <c r="CU465" s="137"/>
      <c r="CV465" s="137"/>
    </row>
    <row r="466" spans="1:100" ht="15.65" customHeight="1" x14ac:dyDescent="0.25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/>
      <c r="BP466" s="137"/>
      <c r="BQ466" s="137"/>
      <c r="BR466" s="137"/>
      <c r="BS466" s="137"/>
      <c r="BT466" s="137"/>
      <c r="BU466" s="137"/>
      <c r="BV466" s="137"/>
      <c r="BW466" s="137"/>
      <c r="BX466" s="137"/>
      <c r="BY466" s="137"/>
      <c r="BZ466" s="137"/>
      <c r="CA466" s="137"/>
      <c r="CB466" s="137"/>
      <c r="CC466" s="137"/>
      <c r="CD466" s="137"/>
      <c r="CE466" s="137"/>
      <c r="CF466" s="137"/>
      <c r="CG466" s="137"/>
      <c r="CH466" s="137"/>
      <c r="CI466" s="137"/>
      <c r="CJ466" s="137"/>
      <c r="CK466" s="137"/>
      <c r="CL466" s="137"/>
      <c r="CM466" s="137"/>
      <c r="CN466" s="137"/>
      <c r="CO466" s="137"/>
      <c r="CP466" s="137"/>
      <c r="CQ466" s="137"/>
      <c r="CR466" s="137"/>
      <c r="CS466" s="137"/>
      <c r="CT466" s="137"/>
      <c r="CU466" s="137"/>
      <c r="CV466" s="137"/>
    </row>
    <row r="467" spans="1:100" ht="15.65" customHeight="1" x14ac:dyDescent="0.25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</row>
    <row r="468" spans="1:100" ht="15.65" customHeight="1" x14ac:dyDescent="0.25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7"/>
      <c r="BW468" s="137"/>
      <c r="BX468" s="137"/>
      <c r="BY468" s="137"/>
      <c r="BZ468" s="137"/>
      <c r="CA468" s="137"/>
      <c r="CB468" s="137"/>
      <c r="CC468" s="137"/>
      <c r="CD468" s="137"/>
      <c r="CE468" s="137"/>
      <c r="CF468" s="137"/>
      <c r="CG468" s="137"/>
      <c r="CH468" s="137"/>
      <c r="CI468" s="137"/>
      <c r="CJ468" s="137"/>
      <c r="CK468" s="137"/>
      <c r="CL468" s="137"/>
      <c r="CM468" s="137"/>
      <c r="CN468" s="137"/>
      <c r="CO468" s="137"/>
      <c r="CP468" s="137"/>
      <c r="CQ468" s="137"/>
      <c r="CR468" s="137"/>
      <c r="CS468" s="137"/>
      <c r="CT468" s="137"/>
      <c r="CU468" s="137"/>
      <c r="CV468" s="137"/>
    </row>
    <row r="469" spans="1:100" ht="15.65" customHeight="1" x14ac:dyDescent="0.25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  <c r="BT469" s="137"/>
      <c r="BU469" s="137"/>
      <c r="BV469" s="137"/>
      <c r="BW469" s="137"/>
      <c r="BX469" s="137"/>
      <c r="BY469" s="137"/>
      <c r="BZ469" s="137"/>
      <c r="CA469" s="137"/>
      <c r="CB469" s="137"/>
      <c r="CC469" s="137"/>
      <c r="CD469" s="137"/>
      <c r="CE469" s="137"/>
      <c r="CF469" s="137"/>
      <c r="CG469" s="137"/>
      <c r="CH469" s="137"/>
      <c r="CI469" s="137"/>
      <c r="CJ469" s="137"/>
      <c r="CK469" s="137"/>
      <c r="CL469" s="137"/>
      <c r="CM469" s="137"/>
      <c r="CN469" s="137"/>
      <c r="CO469" s="137"/>
      <c r="CP469" s="137"/>
      <c r="CQ469" s="137"/>
      <c r="CR469" s="137"/>
      <c r="CS469" s="137"/>
      <c r="CT469" s="137"/>
      <c r="CU469" s="137"/>
      <c r="CV469" s="137"/>
    </row>
    <row r="470" spans="1:100" ht="15.65" customHeight="1" x14ac:dyDescent="0.25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  <c r="BT470" s="137"/>
      <c r="BU470" s="137"/>
      <c r="BV470" s="137"/>
      <c r="BW470" s="137"/>
      <c r="BX470" s="137"/>
      <c r="BY470" s="137"/>
      <c r="BZ470" s="137"/>
      <c r="CA470" s="137"/>
      <c r="CB470" s="137"/>
      <c r="CC470" s="137"/>
      <c r="CD470" s="137"/>
      <c r="CE470" s="137"/>
      <c r="CF470" s="137"/>
      <c r="CG470" s="137"/>
      <c r="CH470" s="137"/>
      <c r="CI470" s="137"/>
      <c r="CJ470" s="137"/>
      <c r="CK470" s="137"/>
      <c r="CL470" s="137"/>
      <c r="CM470" s="137"/>
      <c r="CN470" s="137"/>
      <c r="CO470" s="137"/>
      <c r="CP470" s="137"/>
      <c r="CQ470" s="137"/>
      <c r="CR470" s="137"/>
      <c r="CS470" s="137"/>
      <c r="CT470" s="137"/>
      <c r="CU470" s="137"/>
      <c r="CV470" s="137"/>
    </row>
    <row r="471" spans="1:100" ht="15.65" customHeight="1" x14ac:dyDescent="0.25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  <c r="BT471" s="137"/>
      <c r="BU471" s="137"/>
      <c r="BV471" s="137"/>
      <c r="BW471" s="137"/>
      <c r="BX471" s="137"/>
      <c r="BY471" s="137"/>
      <c r="BZ471" s="137"/>
      <c r="CA471" s="137"/>
      <c r="CB471" s="137"/>
      <c r="CC471" s="137"/>
      <c r="CD471" s="137"/>
      <c r="CE471" s="137"/>
      <c r="CF471" s="137"/>
      <c r="CG471" s="137"/>
      <c r="CH471" s="137"/>
      <c r="CI471" s="137"/>
      <c r="CJ471" s="137"/>
      <c r="CK471" s="137"/>
      <c r="CL471" s="137"/>
      <c r="CM471" s="137"/>
      <c r="CN471" s="137"/>
      <c r="CO471" s="137"/>
      <c r="CP471" s="137"/>
      <c r="CQ471" s="137"/>
      <c r="CR471" s="137"/>
      <c r="CS471" s="137"/>
      <c r="CT471" s="137"/>
      <c r="CU471" s="137"/>
      <c r="CV471" s="137"/>
    </row>
    <row r="472" spans="1:100" ht="15.65" customHeight="1" x14ac:dyDescent="0.25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  <c r="BT472" s="137"/>
      <c r="BU472" s="137"/>
      <c r="BV472" s="137"/>
      <c r="BW472" s="137"/>
      <c r="BX472" s="137"/>
      <c r="BY472" s="137"/>
      <c r="BZ472" s="137"/>
      <c r="CA472" s="137"/>
      <c r="CB472" s="137"/>
      <c r="CC472" s="137"/>
      <c r="CD472" s="137"/>
      <c r="CE472" s="137"/>
      <c r="CF472" s="137"/>
      <c r="CG472" s="137"/>
      <c r="CH472" s="137"/>
      <c r="CI472" s="137"/>
      <c r="CJ472" s="137"/>
      <c r="CK472" s="137"/>
      <c r="CL472" s="137"/>
      <c r="CM472" s="137"/>
      <c r="CN472" s="137"/>
      <c r="CO472" s="137"/>
      <c r="CP472" s="137"/>
      <c r="CQ472" s="137"/>
      <c r="CR472" s="137"/>
      <c r="CS472" s="137"/>
      <c r="CT472" s="137"/>
      <c r="CU472" s="137"/>
      <c r="CV472" s="137"/>
    </row>
    <row r="473" spans="1:100" ht="15.65" customHeight="1" x14ac:dyDescent="0.25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  <c r="BT473" s="137"/>
      <c r="BU473" s="137"/>
      <c r="BV473" s="137"/>
      <c r="BW473" s="137"/>
      <c r="BX473" s="137"/>
      <c r="BY473" s="137"/>
      <c r="BZ473" s="137"/>
      <c r="CA473" s="137"/>
      <c r="CB473" s="137"/>
      <c r="CC473" s="137"/>
      <c r="CD473" s="137"/>
      <c r="CE473" s="137"/>
      <c r="CF473" s="137"/>
      <c r="CG473" s="137"/>
      <c r="CH473" s="137"/>
      <c r="CI473" s="137"/>
      <c r="CJ473" s="137"/>
      <c r="CK473" s="137"/>
      <c r="CL473" s="137"/>
      <c r="CM473" s="137"/>
      <c r="CN473" s="137"/>
      <c r="CO473" s="137"/>
      <c r="CP473" s="137"/>
      <c r="CQ473" s="137"/>
      <c r="CR473" s="137"/>
      <c r="CS473" s="137"/>
      <c r="CT473" s="137"/>
      <c r="CU473" s="137"/>
      <c r="CV473" s="137"/>
    </row>
    <row r="474" spans="1:100" ht="15.65" customHeight="1" x14ac:dyDescent="0.25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  <c r="BT474" s="137"/>
      <c r="BU474" s="137"/>
      <c r="BV474" s="137"/>
      <c r="BW474" s="137"/>
      <c r="BX474" s="137"/>
      <c r="BY474" s="137"/>
      <c r="BZ474" s="137"/>
      <c r="CA474" s="137"/>
      <c r="CB474" s="137"/>
      <c r="CC474" s="137"/>
      <c r="CD474" s="137"/>
      <c r="CE474" s="137"/>
      <c r="CF474" s="137"/>
      <c r="CG474" s="137"/>
      <c r="CH474" s="137"/>
      <c r="CI474" s="137"/>
      <c r="CJ474" s="137"/>
      <c r="CK474" s="137"/>
      <c r="CL474" s="137"/>
      <c r="CM474" s="137"/>
      <c r="CN474" s="137"/>
      <c r="CO474" s="137"/>
      <c r="CP474" s="137"/>
      <c r="CQ474" s="137"/>
      <c r="CR474" s="137"/>
      <c r="CS474" s="137"/>
      <c r="CT474" s="137"/>
      <c r="CU474" s="137"/>
      <c r="CV474" s="137"/>
    </row>
    <row r="475" spans="1:100" ht="15.65" customHeight="1" x14ac:dyDescent="0.25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  <c r="BT475" s="137"/>
      <c r="BU475" s="137"/>
      <c r="BV475" s="137"/>
      <c r="BW475" s="137"/>
      <c r="BX475" s="137"/>
      <c r="BY475" s="137"/>
      <c r="BZ475" s="137"/>
      <c r="CA475" s="137"/>
      <c r="CB475" s="137"/>
      <c r="CC475" s="137"/>
      <c r="CD475" s="137"/>
      <c r="CE475" s="137"/>
      <c r="CF475" s="137"/>
      <c r="CG475" s="137"/>
      <c r="CH475" s="137"/>
      <c r="CI475" s="137"/>
      <c r="CJ475" s="137"/>
      <c r="CK475" s="137"/>
      <c r="CL475" s="137"/>
      <c r="CM475" s="137"/>
      <c r="CN475" s="137"/>
      <c r="CO475" s="137"/>
      <c r="CP475" s="137"/>
      <c r="CQ475" s="137"/>
      <c r="CR475" s="137"/>
      <c r="CS475" s="137"/>
      <c r="CT475" s="137"/>
      <c r="CU475" s="137"/>
      <c r="CV475" s="137"/>
    </row>
    <row r="476" spans="1:100" ht="15.65" customHeight="1" x14ac:dyDescent="0.25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  <c r="BT476" s="137"/>
      <c r="BU476" s="137"/>
      <c r="BV476" s="137"/>
      <c r="BW476" s="137"/>
      <c r="BX476" s="137"/>
      <c r="BY476" s="137"/>
      <c r="BZ476" s="137"/>
      <c r="CA476" s="137"/>
      <c r="CB476" s="137"/>
      <c r="CC476" s="137"/>
      <c r="CD476" s="137"/>
      <c r="CE476" s="137"/>
      <c r="CF476" s="137"/>
      <c r="CG476" s="137"/>
      <c r="CH476" s="137"/>
      <c r="CI476" s="137"/>
      <c r="CJ476" s="137"/>
      <c r="CK476" s="137"/>
      <c r="CL476" s="137"/>
      <c r="CM476" s="137"/>
      <c r="CN476" s="137"/>
      <c r="CO476" s="137"/>
      <c r="CP476" s="137"/>
      <c r="CQ476" s="137"/>
      <c r="CR476" s="137"/>
      <c r="CS476" s="137"/>
      <c r="CT476" s="137"/>
      <c r="CU476" s="137"/>
      <c r="CV476" s="137"/>
    </row>
    <row r="477" spans="1:100" ht="15.65" customHeight="1" x14ac:dyDescent="0.25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  <c r="BT477" s="137"/>
      <c r="BU477" s="137"/>
      <c r="BV477" s="137"/>
      <c r="BW477" s="137"/>
      <c r="BX477" s="137"/>
      <c r="BY477" s="137"/>
      <c r="BZ477" s="137"/>
      <c r="CA477" s="137"/>
      <c r="CB477" s="137"/>
      <c r="CC477" s="137"/>
      <c r="CD477" s="137"/>
      <c r="CE477" s="137"/>
      <c r="CF477" s="137"/>
      <c r="CG477" s="137"/>
      <c r="CH477" s="137"/>
      <c r="CI477" s="137"/>
      <c r="CJ477" s="137"/>
      <c r="CK477" s="137"/>
      <c r="CL477" s="137"/>
      <c r="CM477" s="137"/>
      <c r="CN477" s="137"/>
      <c r="CO477" s="137"/>
      <c r="CP477" s="137"/>
      <c r="CQ477" s="137"/>
      <c r="CR477" s="137"/>
      <c r="CS477" s="137"/>
      <c r="CT477" s="137"/>
      <c r="CU477" s="137"/>
      <c r="CV477" s="137"/>
    </row>
    <row r="478" spans="1:100" ht="15.65" customHeight="1" x14ac:dyDescent="0.25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  <c r="BT478" s="137"/>
      <c r="BU478" s="137"/>
      <c r="BV478" s="137"/>
      <c r="BW478" s="137"/>
      <c r="BX478" s="137"/>
      <c r="BY478" s="137"/>
      <c r="BZ478" s="137"/>
      <c r="CA478" s="137"/>
      <c r="CB478" s="137"/>
      <c r="CC478" s="137"/>
      <c r="CD478" s="137"/>
      <c r="CE478" s="137"/>
      <c r="CF478" s="137"/>
      <c r="CG478" s="137"/>
      <c r="CH478" s="137"/>
      <c r="CI478" s="137"/>
      <c r="CJ478" s="137"/>
      <c r="CK478" s="137"/>
      <c r="CL478" s="137"/>
      <c r="CM478" s="137"/>
      <c r="CN478" s="137"/>
      <c r="CO478" s="137"/>
      <c r="CP478" s="137"/>
      <c r="CQ478" s="137"/>
      <c r="CR478" s="137"/>
      <c r="CS478" s="137"/>
      <c r="CT478" s="137"/>
      <c r="CU478" s="137"/>
      <c r="CV478" s="137"/>
    </row>
    <row r="479" spans="1:100" ht="15.65" customHeight="1" x14ac:dyDescent="0.25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  <c r="BT479" s="137"/>
      <c r="BU479" s="137"/>
      <c r="BV479" s="137"/>
      <c r="BW479" s="137"/>
      <c r="BX479" s="137"/>
      <c r="BY479" s="137"/>
      <c r="BZ479" s="137"/>
      <c r="CA479" s="137"/>
      <c r="CB479" s="137"/>
      <c r="CC479" s="137"/>
      <c r="CD479" s="137"/>
      <c r="CE479" s="137"/>
      <c r="CF479" s="137"/>
      <c r="CG479" s="137"/>
      <c r="CH479" s="137"/>
      <c r="CI479" s="137"/>
      <c r="CJ479" s="137"/>
      <c r="CK479" s="137"/>
      <c r="CL479" s="137"/>
      <c r="CM479" s="137"/>
      <c r="CN479" s="137"/>
      <c r="CO479" s="137"/>
      <c r="CP479" s="137"/>
      <c r="CQ479" s="137"/>
      <c r="CR479" s="137"/>
      <c r="CS479" s="137"/>
      <c r="CT479" s="137"/>
      <c r="CU479" s="137"/>
      <c r="CV479" s="137"/>
    </row>
    <row r="480" spans="1:100" ht="15.65" customHeight="1" x14ac:dyDescent="0.25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  <c r="BT480" s="137"/>
      <c r="BU480" s="137"/>
      <c r="BV480" s="137"/>
      <c r="BW480" s="137"/>
      <c r="BX480" s="137"/>
      <c r="BY480" s="137"/>
      <c r="BZ480" s="137"/>
      <c r="CA480" s="137"/>
      <c r="CB480" s="137"/>
      <c r="CC480" s="137"/>
      <c r="CD480" s="137"/>
      <c r="CE480" s="137"/>
      <c r="CF480" s="137"/>
      <c r="CG480" s="137"/>
      <c r="CH480" s="137"/>
      <c r="CI480" s="137"/>
      <c r="CJ480" s="137"/>
      <c r="CK480" s="137"/>
      <c r="CL480" s="137"/>
      <c r="CM480" s="137"/>
      <c r="CN480" s="137"/>
      <c r="CO480" s="137"/>
      <c r="CP480" s="137"/>
      <c r="CQ480" s="137"/>
      <c r="CR480" s="137"/>
      <c r="CS480" s="137"/>
      <c r="CT480" s="137"/>
      <c r="CU480" s="137"/>
      <c r="CV480" s="137"/>
    </row>
    <row r="481" spans="1:100" ht="15.65" customHeight="1" x14ac:dyDescent="0.25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  <c r="BT481" s="137"/>
      <c r="BU481" s="137"/>
      <c r="BV481" s="137"/>
      <c r="BW481" s="137"/>
      <c r="BX481" s="137"/>
      <c r="BY481" s="137"/>
      <c r="BZ481" s="137"/>
      <c r="CA481" s="137"/>
      <c r="CB481" s="137"/>
      <c r="CC481" s="137"/>
      <c r="CD481" s="137"/>
      <c r="CE481" s="137"/>
      <c r="CF481" s="137"/>
      <c r="CG481" s="137"/>
      <c r="CH481" s="137"/>
      <c r="CI481" s="137"/>
      <c r="CJ481" s="137"/>
      <c r="CK481" s="137"/>
      <c r="CL481" s="137"/>
      <c r="CM481" s="137"/>
      <c r="CN481" s="137"/>
      <c r="CO481" s="137"/>
      <c r="CP481" s="137"/>
      <c r="CQ481" s="137"/>
      <c r="CR481" s="137"/>
      <c r="CS481" s="137"/>
      <c r="CT481" s="137"/>
      <c r="CU481" s="137"/>
      <c r="CV481" s="137"/>
    </row>
    <row r="482" spans="1:100" ht="15.65" customHeight="1" x14ac:dyDescent="0.25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  <c r="BT482" s="137"/>
      <c r="BU482" s="137"/>
      <c r="BV482" s="137"/>
      <c r="BW482" s="137"/>
      <c r="BX482" s="137"/>
      <c r="BY482" s="137"/>
      <c r="BZ482" s="137"/>
      <c r="CA482" s="137"/>
      <c r="CB482" s="137"/>
      <c r="CC482" s="137"/>
      <c r="CD482" s="137"/>
      <c r="CE482" s="137"/>
      <c r="CF482" s="137"/>
      <c r="CG482" s="137"/>
      <c r="CH482" s="137"/>
      <c r="CI482" s="137"/>
      <c r="CJ482" s="137"/>
      <c r="CK482" s="137"/>
      <c r="CL482" s="137"/>
      <c r="CM482" s="137"/>
      <c r="CN482" s="137"/>
      <c r="CO482" s="137"/>
      <c r="CP482" s="137"/>
      <c r="CQ482" s="137"/>
      <c r="CR482" s="137"/>
      <c r="CS482" s="137"/>
      <c r="CT482" s="137"/>
      <c r="CU482" s="137"/>
      <c r="CV482" s="137"/>
    </row>
    <row r="483" spans="1:100" ht="15.65" customHeight="1" x14ac:dyDescent="0.25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  <c r="BT483" s="137"/>
      <c r="BU483" s="137"/>
      <c r="BV483" s="137"/>
      <c r="BW483" s="137"/>
      <c r="BX483" s="137"/>
      <c r="BY483" s="137"/>
      <c r="BZ483" s="137"/>
      <c r="CA483" s="137"/>
      <c r="CB483" s="137"/>
      <c r="CC483" s="137"/>
      <c r="CD483" s="137"/>
      <c r="CE483" s="137"/>
      <c r="CF483" s="137"/>
      <c r="CG483" s="137"/>
      <c r="CH483" s="137"/>
      <c r="CI483" s="137"/>
      <c r="CJ483" s="137"/>
      <c r="CK483" s="137"/>
      <c r="CL483" s="137"/>
      <c r="CM483" s="137"/>
      <c r="CN483" s="137"/>
      <c r="CO483" s="137"/>
      <c r="CP483" s="137"/>
      <c r="CQ483" s="137"/>
      <c r="CR483" s="137"/>
      <c r="CS483" s="137"/>
      <c r="CT483" s="137"/>
      <c r="CU483" s="137"/>
      <c r="CV483" s="137"/>
    </row>
    <row r="484" spans="1:100" ht="15.65" customHeight="1" x14ac:dyDescent="0.25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  <c r="BT484" s="137"/>
      <c r="BU484" s="137"/>
      <c r="BV484" s="137"/>
      <c r="BW484" s="137"/>
      <c r="BX484" s="137"/>
      <c r="BY484" s="137"/>
      <c r="BZ484" s="137"/>
      <c r="CA484" s="137"/>
      <c r="CB484" s="137"/>
      <c r="CC484" s="137"/>
      <c r="CD484" s="137"/>
      <c r="CE484" s="137"/>
      <c r="CF484" s="137"/>
      <c r="CG484" s="137"/>
      <c r="CH484" s="137"/>
      <c r="CI484" s="137"/>
      <c r="CJ484" s="137"/>
      <c r="CK484" s="137"/>
      <c r="CL484" s="137"/>
      <c r="CM484" s="137"/>
      <c r="CN484" s="137"/>
      <c r="CO484" s="137"/>
      <c r="CP484" s="137"/>
      <c r="CQ484" s="137"/>
      <c r="CR484" s="137"/>
      <c r="CS484" s="137"/>
      <c r="CT484" s="137"/>
      <c r="CU484" s="137"/>
      <c r="CV484" s="137"/>
    </row>
    <row r="485" spans="1:100" ht="15.65" customHeight="1" x14ac:dyDescent="0.25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  <c r="BT485" s="137"/>
      <c r="BU485" s="137"/>
      <c r="BV485" s="137"/>
      <c r="BW485" s="137"/>
      <c r="BX485" s="137"/>
      <c r="BY485" s="137"/>
      <c r="BZ485" s="137"/>
      <c r="CA485" s="137"/>
      <c r="CB485" s="137"/>
      <c r="CC485" s="137"/>
      <c r="CD485" s="137"/>
      <c r="CE485" s="137"/>
      <c r="CF485" s="137"/>
      <c r="CG485" s="137"/>
      <c r="CH485" s="137"/>
      <c r="CI485" s="137"/>
      <c r="CJ485" s="137"/>
      <c r="CK485" s="137"/>
      <c r="CL485" s="137"/>
      <c r="CM485" s="137"/>
      <c r="CN485" s="137"/>
      <c r="CO485" s="137"/>
      <c r="CP485" s="137"/>
      <c r="CQ485" s="137"/>
      <c r="CR485" s="137"/>
      <c r="CS485" s="137"/>
      <c r="CT485" s="137"/>
      <c r="CU485" s="137"/>
      <c r="CV485" s="137"/>
    </row>
    <row r="486" spans="1:100" ht="15.65" customHeight="1" x14ac:dyDescent="0.25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  <c r="BT486" s="137"/>
      <c r="BU486" s="137"/>
      <c r="BV486" s="137"/>
      <c r="BW486" s="137"/>
      <c r="BX486" s="137"/>
      <c r="BY486" s="137"/>
      <c r="BZ486" s="137"/>
      <c r="CA486" s="137"/>
      <c r="CB486" s="137"/>
      <c r="CC486" s="137"/>
      <c r="CD486" s="137"/>
      <c r="CE486" s="137"/>
      <c r="CF486" s="137"/>
      <c r="CG486" s="137"/>
      <c r="CH486" s="137"/>
      <c r="CI486" s="137"/>
      <c r="CJ486" s="137"/>
      <c r="CK486" s="137"/>
      <c r="CL486" s="137"/>
      <c r="CM486" s="137"/>
      <c r="CN486" s="137"/>
      <c r="CO486" s="137"/>
      <c r="CP486" s="137"/>
      <c r="CQ486" s="137"/>
      <c r="CR486" s="137"/>
      <c r="CS486" s="137"/>
      <c r="CT486" s="137"/>
      <c r="CU486" s="137"/>
      <c r="CV486" s="137"/>
    </row>
    <row r="487" spans="1:100" ht="15.65" customHeight="1" x14ac:dyDescent="0.25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  <c r="BT487" s="137"/>
      <c r="BU487" s="137"/>
      <c r="BV487" s="137"/>
      <c r="BW487" s="137"/>
      <c r="BX487" s="137"/>
      <c r="BY487" s="137"/>
      <c r="BZ487" s="137"/>
      <c r="CA487" s="137"/>
      <c r="CB487" s="137"/>
      <c r="CC487" s="137"/>
      <c r="CD487" s="137"/>
      <c r="CE487" s="137"/>
      <c r="CF487" s="137"/>
      <c r="CG487" s="137"/>
      <c r="CH487" s="137"/>
      <c r="CI487" s="137"/>
      <c r="CJ487" s="137"/>
      <c r="CK487" s="137"/>
      <c r="CL487" s="137"/>
      <c r="CM487" s="137"/>
      <c r="CN487" s="137"/>
      <c r="CO487" s="137"/>
      <c r="CP487" s="137"/>
      <c r="CQ487" s="137"/>
      <c r="CR487" s="137"/>
      <c r="CS487" s="137"/>
      <c r="CT487" s="137"/>
      <c r="CU487" s="137"/>
      <c r="CV487" s="137"/>
    </row>
    <row r="488" spans="1:100" ht="15.65" customHeight="1" x14ac:dyDescent="0.25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L488" s="137"/>
      <c r="CM488" s="137"/>
      <c r="CN488" s="137"/>
      <c r="CO488" s="137"/>
      <c r="CP488" s="137"/>
      <c r="CQ488" s="137"/>
      <c r="CR488" s="137"/>
      <c r="CS488" s="137"/>
      <c r="CT488" s="137"/>
      <c r="CU488" s="137"/>
      <c r="CV488" s="137"/>
    </row>
    <row r="489" spans="1:100" ht="15.65" customHeight="1" x14ac:dyDescent="0.25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  <c r="CE489" s="137"/>
      <c r="CF489" s="137"/>
      <c r="CG489" s="137"/>
      <c r="CH489" s="137"/>
      <c r="CI489" s="137"/>
      <c r="CJ489" s="137"/>
      <c r="CK489" s="137"/>
      <c r="CL489" s="137"/>
      <c r="CM489" s="137"/>
      <c r="CN489" s="137"/>
      <c r="CO489" s="137"/>
      <c r="CP489" s="137"/>
      <c r="CQ489" s="137"/>
      <c r="CR489" s="137"/>
      <c r="CS489" s="137"/>
      <c r="CT489" s="137"/>
      <c r="CU489" s="137"/>
      <c r="CV489" s="137"/>
    </row>
    <row r="490" spans="1:100" ht="15.65" customHeight="1" x14ac:dyDescent="0.25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L490" s="137"/>
      <c r="CM490" s="137"/>
      <c r="CN490" s="137"/>
      <c r="CO490" s="137"/>
      <c r="CP490" s="137"/>
      <c r="CQ490" s="137"/>
      <c r="CR490" s="137"/>
      <c r="CS490" s="137"/>
      <c r="CT490" s="137"/>
      <c r="CU490" s="137"/>
      <c r="CV490" s="137"/>
    </row>
    <row r="491" spans="1:100" ht="15.65" customHeight="1" x14ac:dyDescent="0.25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L491" s="137"/>
      <c r="CM491" s="137"/>
      <c r="CN491" s="137"/>
      <c r="CO491" s="137"/>
      <c r="CP491" s="137"/>
      <c r="CQ491" s="137"/>
      <c r="CR491" s="137"/>
      <c r="CS491" s="137"/>
      <c r="CT491" s="137"/>
      <c r="CU491" s="137"/>
      <c r="CV491" s="137"/>
    </row>
    <row r="492" spans="1:100" ht="15.65" customHeight="1" x14ac:dyDescent="0.25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137"/>
      <c r="CM492" s="137"/>
      <c r="CN492" s="137"/>
      <c r="CO492" s="137"/>
      <c r="CP492" s="137"/>
      <c r="CQ492" s="137"/>
      <c r="CR492" s="137"/>
      <c r="CS492" s="137"/>
      <c r="CT492" s="137"/>
      <c r="CU492" s="137"/>
      <c r="CV492" s="137"/>
    </row>
    <row r="493" spans="1:100" ht="15.65" customHeight="1" x14ac:dyDescent="0.25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  <c r="CE493" s="137"/>
      <c r="CF493" s="137"/>
      <c r="CG493" s="137"/>
      <c r="CH493" s="137"/>
      <c r="CI493" s="137"/>
      <c r="CJ493" s="137"/>
      <c r="CK493" s="137"/>
      <c r="CL493" s="137"/>
      <c r="CM493" s="137"/>
      <c r="CN493" s="137"/>
      <c r="CO493" s="137"/>
      <c r="CP493" s="137"/>
      <c r="CQ493" s="137"/>
      <c r="CR493" s="137"/>
      <c r="CS493" s="137"/>
      <c r="CT493" s="137"/>
      <c r="CU493" s="137"/>
      <c r="CV493" s="137"/>
    </row>
    <row r="494" spans="1:100" ht="15.65" customHeight="1" x14ac:dyDescent="0.25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  <c r="CE494" s="137"/>
      <c r="CF494" s="137"/>
      <c r="CG494" s="137"/>
      <c r="CH494" s="137"/>
      <c r="CI494" s="137"/>
      <c r="CJ494" s="137"/>
      <c r="CK494" s="137"/>
      <c r="CL494" s="137"/>
      <c r="CM494" s="137"/>
      <c r="CN494" s="137"/>
      <c r="CO494" s="137"/>
      <c r="CP494" s="137"/>
      <c r="CQ494" s="137"/>
      <c r="CR494" s="137"/>
      <c r="CS494" s="137"/>
      <c r="CT494" s="137"/>
      <c r="CU494" s="137"/>
      <c r="CV494" s="137"/>
    </row>
    <row r="495" spans="1:100" ht="15.65" customHeight="1" x14ac:dyDescent="0.25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  <c r="CM495" s="137"/>
      <c r="CN495" s="137"/>
      <c r="CO495" s="137"/>
      <c r="CP495" s="137"/>
      <c r="CQ495" s="137"/>
      <c r="CR495" s="137"/>
      <c r="CS495" s="137"/>
      <c r="CT495" s="137"/>
      <c r="CU495" s="137"/>
      <c r="CV495" s="137"/>
    </row>
    <row r="496" spans="1:100" ht="15.65" customHeight="1" x14ac:dyDescent="0.25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7"/>
      <c r="CH496" s="137"/>
      <c r="CI496" s="137"/>
      <c r="CJ496" s="137"/>
      <c r="CK496" s="137"/>
      <c r="CL496" s="137"/>
      <c r="CM496" s="137"/>
      <c r="CN496" s="137"/>
      <c r="CO496" s="137"/>
      <c r="CP496" s="137"/>
      <c r="CQ496" s="137"/>
      <c r="CR496" s="137"/>
      <c r="CS496" s="137"/>
      <c r="CT496" s="137"/>
      <c r="CU496" s="137"/>
      <c r="CV496" s="137"/>
    </row>
    <row r="497" spans="1:100" ht="15.65" customHeight="1" x14ac:dyDescent="0.25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7"/>
      <c r="CH497" s="137"/>
      <c r="CI497" s="137"/>
      <c r="CJ497" s="137"/>
      <c r="CK497" s="137"/>
      <c r="CL497" s="137"/>
      <c r="CM497" s="137"/>
      <c r="CN497" s="137"/>
      <c r="CO497" s="137"/>
      <c r="CP497" s="137"/>
      <c r="CQ497" s="137"/>
      <c r="CR497" s="137"/>
      <c r="CS497" s="137"/>
      <c r="CT497" s="137"/>
      <c r="CU497" s="137"/>
      <c r="CV497" s="137"/>
    </row>
    <row r="498" spans="1:100" ht="15.65" customHeight="1" x14ac:dyDescent="0.25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  <c r="BT498" s="137"/>
      <c r="BU498" s="137"/>
      <c r="BV498" s="137"/>
      <c r="BW498" s="137"/>
      <c r="BX498" s="137"/>
      <c r="BY498" s="137"/>
      <c r="BZ498" s="137"/>
      <c r="CA498" s="137"/>
      <c r="CB498" s="137"/>
      <c r="CC498" s="137"/>
      <c r="CD498" s="137"/>
      <c r="CE498" s="137"/>
      <c r="CF498" s="137"/>
      <c r="CG498" s="137"/>
      <c r="CH498" s="137"/>
      <c r="CI498" s="137"/>
      <c r="CJ498" s="137"/>
      <c r="CK498" s="137"/>
      <c r="CL498" s="137"/>
      <c r="CM498" s="137"/>
      <c r="CN498" s="137"/>
      <c r="CO498" s="137"/>
      <c r="CP498" s="137"/>
      <c r="CQ498" s="137"/>
      <c r="CR498" s="137"/>
      <c r="CS498" s="137"/>
      <c r="CT498" s="137"/>
      <c r="CU498" s="137"/>
      <c r="CV498" s="137"/>
    </row>
    <row r="499" spans="1:100" ht="15.65" customHeight="1" x14ac:dyDescent="0.25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  <c r="BT499" s="137"/>
      <c r="BU499" s="137"/>
      <c r="BV499" s="137"/>
      <c r="BW499" s="137"/>
      <c r="BX499" s="137"/>
      <c r="BY499" s="137"/>
      <c r="BZ499" s="137"/>
      <c r="CA499" s="137"/>
      <c r="CB499" s="137"/>
      <c r="CC499" s="137"/>
      <c r="CD499" s="137"/>
      <c r="CE499" s="137"/>
      <c r="CF499" s="137"/>
      <c r="CG499" s="137"/>
      <c r="CH499" s="137"/>
      <c r="CI499" s="137"/>
      <c r="CJ499" s="137"/>
      <c r="CK499" s="137"/>
      <c r="CL499" s="137"/>
      <c r="CM499" s="137"/>
      <c r="CN499" s="137"/>
      <c r="CO499" s="137"/>
      <c r="CP499" s="137"/>
      <c r="CQ499" s="137"/>
      <c r="CR499" s="137"/>
      <c r="CS499" s="137"/>
      <c r="CT499" s="137"/>
      <c r="CU499" s="137"/>
      <c r="CV499" s="137"/>
    </row>
    <row r="500" spans="1:100" ht="15.65" customHeight="1" x14ac:dyDescent="0.25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  <c r="BT500" s="137"/>
      <c r="BU500" s="137"/>
      <c r="BV500" s="137"/>
      <c r="BW500" s="137"/>
      <c r="BX500" s="137"/>
      <c r="BY500" s="137"/>
      <c r="BZ500" s="137"/>
      <c r="CA500" s="137"/>
      <c r="CB500" s="137"/>
      <c r="CC500" s="137"/>
      <c r="CD500" s="137"/>
      <c r="CE500" s="137"/>
      <c r="CF500" s="137"/>
      <c r="CG500" s="137"/>
      <c r="CH500" s="137"/>
      <c r="CI500" s="137"/>
      <c r="CJ500" s="137"/>
      <c r="CK500" s="137"/>
      <c r="CL500" s="137"/>
      <c r="CM500" s="137"/>
      <c r="CN500" s="137"/>
      <c r="CO500" s="137"/>
      <c r="CP500" s="137"/>
      <c r="CQ500" s="137"/>
      <c r="CR500" s="137"/>
      <c r="CS500" s="137"/>
      <c r="CT500" s="137"/>
      <c r="CU500" s="137"/>
      <c r="CV500" s="137"/>
    </row>
  </sheetData>
  <sheetProtection algorithmName="SHA-512" hashValue="HoHLILzLUBRZGCW3Zp/pai+n08CczpDSLRkhNMGobaC4rtmEsB6VCiUGZ0pTEdZf0tUwctEWiSd0I9aYm1wJ4g==" saltValue="a4Mu+h+oUQgzn/7i4IpqOA==" spinCount="100000" sheet="1" objects="1" scenarios="1"/>
  <mergeCells count="15">
    <mergeCell ref="C4:E4"/>
    <mergeCell ref="C46:E46"/>
    <mergeCell ref="C47:E47"/>
    <mergeCell ref="C48:E48"/>
    <mergeCell ref="C15:E15"/>
    <mergeCell ref="C5:E5"/>
    <mergeCell ref="C7:E7"/>
    <mergeCell ref="C8:E8"/>
    <mergeCell ref="C9:E9"/>
    <mergeCell ref="C13:E13"/>
    <mergeCell ref="C14:E14"/>
    <mergeCell ref="C10:E10"/>
    <mergeCell ref="C12:E12"/>
    <mergeCell ref="C6:E6"/>
    <mergeCell ref="C11:E11"/>
  </mergeCells>
  <dataValidations count="3">
    <dataValidation errorStyle="information" allowBlank="1" showInputMessage="1" showErrorMessage="1" error="Bitte wählen Sie einen Eintrag aus der Liste!" sqref="C12:E12" xr:uid="{00000000-0002-0000-0000-000000000000}"/>
    <dataValidation type="whole" allowBlank="1" showInputMessage="1" showErrorMessage="1" error="Geben Sie ein Jahr von 2020 bis 2099 ein!" sqref="C4:E4" xr:uid="{00000000-0002-0000-0000-000001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2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#hlen Sie einen Eintrag aus der Liste!" xr:uid="{8E3CE949-DE5F-4887-9E28-815A63444679}">
          <x14:formula1>
            <xm:f>INDIRECT("'Leistungen'!Q$2:Q"&amp;COUNTIF(Leistungen!Q$2:Q$100,"?*")+1)</xm:f>
          </x14:formula1>
          <xm:sqref>C9:E9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70" zoomScaleNormal="70" workbookViewId="0">
      <selection activeCell="B5" sqref="B5"/>
    </sheetView>
  </sheetViews>
  <sheetFormatPr baseColWidth="10" defaultRowHeight="12.5" x14ac:dyDescent="0.25"/>
  <cols>
    <col min="1" max="1" width="6.26953125" customWidth="1"/>
    <col min="2" max="2" width="15.7265625" bestFit="1" customWidth="1"/>
    <col min="3" max="3" width="43.26953125" bestFit="1" customWidth="1"/>
    <col min="4" max="5" width="25.54296875" customWidth="1"/>
    <col min="6" max="6" width="6.26953125" customWidth="1"/>
    <col min="7" max="7" width="20.1796875" bestFit="1" customWidth="1"/>
    <col min="8" max="8" width="21.26953125" bestFit="1" customWidth="1"/>
    <col min="9" max="9" width="29" bestFit="1" customWidth="1"/>
    <col min="10" max="10" width="22" bestFit="1" customWidth="1"/>
    <col min="12" max="13" width="21.26953125" bestFit="1" customWidth="1"/>
    <col min="14" max="14" width="26.1796875" bestFit="1" customWidth="1"/>
  </cols>
  <sheetData>
    <row r="1" spans="1:15" ht="14.5" x14ac:dyDescent="0.35">
      <c r="A1" s="164" t="s">
        <v>245</v>
      </c>
      <c r="B1" s="179" t="s">
        <v>236</v>
      </c>
      <c r="C1" s="179" t="s">
        <v>237</v>
      </c>
      <c r="D1" s="179" t="s">
        <v>269</v>
      </c>
      <c r="E1" s="164" t="s">
        <v>256</v>
      </c>
      <c r="F1" s="164" t="s">
        <v>245</v>
      </c>
      <c r="G1" s="164" t="s">
        <v>247</v>
      </c>
      <c r="H1" s="164" t="s">
        <v>248</v>
      </c>
      <c r="I1" s="166" t="s">
        <v>265</v>
      </c>
      <c r="J1" s="164" t="s">
        <v>266</v>
      </c>
      <c r="K1" s="164" t="s">
        <v>245</v>
      </c>
      <c r="L1" s="164" t="s">
        <v>248</v>
      </c>
      <c r="M1" s="166" t="s">
        <v>267</v>
      </c>
      <c r="N1" s="164" t="s">
        <v>268</v>
      </c>
      <c r="O1" s="167" t="s">
        <v>269</v>
      </c>
    </row>
    <row r="2" spans="1:15" ht="14.5" x14ac:dyDescent="0.35">
      <c r="A2">
        <f>ROWS(A$2:$B2)</f>
        <v>1</v>
      </c>
      <c r="B2" s="303" t="s">
        <v>242</v>
      </c>
      <c r="D2" s="176">
        <v>10</v>
      </c>
      <c r="E2" s="176" t="str">
        <f>B2&amp;"/"&amp;C2</f>
        <v>Subjektförderung/</v>
      </c>
      <c r="F2">
        <f>ROWS($B$2:F2)</f>
        <v>1</v>
      </c>
      <c r="G2" s="163">
        <f>IF(B2=B1,"",IF(LEN(B2)&lt;1,"",A2))</f>
        <v>1</v>
      </c>
      <c r="H2" s="163">
        <f>IFERROR(SMALL(G$2:G$100,ROWS(G$2:$G2)),"")</f>
        <v>1</v>
      </c>
      <c r="I2" t="str">
        <f>IFERROR(VLOOKUP(H2,A:B,2,0),"")</f>
        <v>Subjektförderung</v>
      </c>
      <c r="J2" s="175">
        <f>Deckblatt_Ex_BmF!C11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75" t="str">
        <f>IF(Deckblatt_Ex_BmF!C12=0,"",Deckblatt_Ex_BmF!C12)</f>
        <v/>
      </c>
      <c r="O2" t="str">
        <f>IFERROR(VLOOKUP(VLOOKUP(J2&amp;"/"&amp;N2,E:F,2,0),A:D,4,0),"Auswahl fehlt")</f>
        <v>Auswahl fehlt</v>
      </c>
    </row>
    <row r="3" spans="1:15" ht="14.5" x14ac:dyDescent="0.35">
      <c r="A3">
        <f>ROWS(A$2:$B3)</f>
        <v>2</v>
      </c>
      <c r="B3" s="303" t="s">
        <v>243</v>
      </c>
      <c r="C3" s="178"/>
      <c r="D3" s="177">
        <v>20</v>
      </c>
      <c r="E3" s="176" t="str">
        <f t="shared" ref="E3:E50" si="0">B3&amp;"/"&amp;C3</f>
        <v>Objektförderung/</v>
      </c>
      <c r="F3">
        <f>ROWS($B$2:F3)</f>
        <v>2</v>
      </c>
      <c r="G3" s="163">
        <f t="shared" ref="G3:G50" si="1">IF(B3=B2,"",IF(LEN(B3)&lt;1,"",A3))</f>
        <v>2</v>
      </c>
      <c r="H3" s="163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5" x14ac:dyDescent="0.35">
      <c r="A4">
        <f>ROWS(A$2:$B4)</f>
        <v>3</v>
      </c>
      <c r="B4" s="303" t="s">
        <v>244</v>
      </c>
      <c r="C4" s="178"/>
      <c r="D4" s="177">
        <v>50</v>
      </c>
      <c r="E4" s="176" t="str">
        <f t="shared" si="0"/>
        <v>Projektförderung/</v>
      </c>
      <c r="F4">
        <f>ROWS($B$2:F4)</f>
        <v>3</v>
      </c>
      <c r="G4" s="163">
        <f t="shared" si="1"/>
        <v>3</v>
      </c>
      <c r="H4" s="163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5" x14ac:dyDescent="0.35">
      <c r="A5">
        <f>ROWS(A$2:$B5)</f>
        <v>4</v>
      </c>
      <c r="B5" s="162"/>
      <c r="C5" s="178"/>
      <c r="D5" s="176"/>
      <c r="E5" s="176" t="str">
        <f t="shared" si="0"/>
        <v>/</v>
      </c>
      <c r="F5">
        <f>ROWS($B$2:F5)</f>
        <v>4</v>
      </c>
      <c r="G5" s="163" t="str">
        <f t="shared" si="1"/>
        <v/>
      </c>
      <c r="H5" s="163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5" x14ac:dyDescent="0.35">
      <c r="A6">
        <f>ROWS(A$2:$B6)</f>
        <v>5</v>
      </c>
      <c r="B6" s="162"/>
      <c r="C6" s="178"/>
      <c r="D6" s="177"/>
      <c r="E6" s="176" t="str">
        <f t="shared" si="0"/>
        <v>/</v>
      </c>
      <c r="F6">
        <f>ROWS($B$2:F6)</f>
        <v>5</v>
      </c>
      <c r="G6" s="163" t="str">
        <f t="shared" si="1"/>
        <v/>
      </c>
      <c r="H6" s="163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5" x14ac:dyDescent="0.35">
      <c r="A7">
        <f>ROWS(A$2:$B7)</f>
        <v>6</v>
      </c>
      <c r="B7" s="162"/>
      <c r="C7" s="178"/>
      <c r="D7" s="177"/>
      <c r="E7" s="176" t="str">
        <f t="shared" si="0"/>
        <v>/</v>
      </c>
      <c r="F7">
        <f>ROWS($B$2:F7)</f>
        <v>6</v>
      </c>
      <c r="G7" s="163" t="str">
        <f t="shared" si="1"/>
        <v/>
      </c>
      <c r="H7" s="163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5" x14ac:dyDescent="0.35">
      <c r="A8">
        <f>ROWS(A$2:$B8)</f>
        <v>7</v>
      </c>
      <c r="B8" s="162"/>
      <c r="C8" s="178"/>
      <c r="D8" s="176"/>
      <c r="E8" s="176" t="str">
        <f t="shared" si="0"/>
        <v>/</v>
      </c>
      <c r="F8">
        <f>ROWS($B$2:F8)</f>
        <v>7</v>
      </c>
      <c r="G8" s="163" t="str">
        <f t="shared" si="1"/>
        <v/>
      </c>
      <c r="H8" s="163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5" x14ac:dyDescent="0.35">
      <c r="A9">
        <f>ROWS(A$2:$B9)</f>
        <v>8</v>
      </c>
      <c r="B9" s="162"/>
      <c r="C9" s="178"/>
      <c r="D9" s="177"/>
      <c r="E9" s="176" t="str">
        <f t="shared" si="0"/>
        <v>/</v>
      </c>
      <c r="F9">
        <f>ROWS($B$2:F9)</f>
        <v>8</v>
      </c>
      <c r="G9" s="163" t="str">
        <f t="shared" si="1"/>
        <v/>
      </c>
      <c r="H9" s="163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5" x14ac:dyDescent="0.35">
      <c r="A10">
        <f>ROWS(A$2:$B10)</f>
        <v>9</v>
      </c>
      <c r="B10" s="162"/>
      <c r="C10" s="178"/>
      <c r="D10" s="177"/>
      <c r="E10" s="176" t="str">
        <f t="shared" si="0"/>
        <v>/</v>
      </c>
      <c r="F10">
        <f>ROWS($B$2:F10)</f>
        <v>9</v>
      </c>
      <c r="G10" s="163" t="str">
        <f t="shared" si="1"/>
        <v/>
      </c>
      <c r="H10" s="163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5" x14ac:dyDescent="0.35">
      <c r="A11">
        <f>ROWS(A$2:$B11)</f>
        <v>10</v>
      </c>
      <c r="B11" s="162"/>
      <c r="C11" s="178"/>
      <c r="D11" s="176"/>
      <c r="E11" s="176" t="str">
        <f t="shared" si="0"/>
        <v>/</v>
      </c>
      <c r="F11">
        <f>ROWS($B$2:F11)</f>
        <v>10</v>
      </c>
      <c r="G11" s="163" t="str">
        <f t="shared" si="1"/>
        <v/>
      </c>
      <c r="H11" s="163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5" x14ac:dyDescent="0.35">
      <c r="A12">
        <f>ROWS(A$2:$B12)</f>
        <v>11</v>
      </c>
      <c r="E12" s="176" t="str">
        <f t="shared" si="0"/>
        <v>/</v>
      </c>
      <c r="F12">
        <f>ROWS($B$2:F12)</f>
        <v>11</v>
      </c>
      <c r="G12" s="163" t="str">
        <f t="shared" si="1"/>
        <v/>
      </c>
      <c r="H12" s="163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5" x14ac:dyDescent="0.35">
      <c r="A13">
        <f>ROWS(A$2:$B13)</f>
        <v>12</v>
      </c>
      <c r="E13" s="176" t="str">
        <f t="shared" si="0"/>
        <v>/</v>
      </c>
      <c r="F13">
        <f>ROWS($B$2:F13)</f>
        <v>12</v>
      </c>
      <c r="G13" s="163" t="str">
        <f t="shared" si="1"/>
        <v/>
      </c>
      <c r="H13" s="163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5" x14ac:dyDescent="0.35">
      <c r="A14">
        <f>ROWS(A$2:$B14)</f>
        <v>13</v>
      </c>
      <c r="E14" s="176" t="str">
        <f t="shared" si="0"/>
        <v>/</v>
      </c>
      <c r="F14">
        <f>ROWS($B$2:F14)</f>
        <v>13</v>
      </c>
      <c r="G14" s="163" t="str">
        <f t="shared" si="1"/>
        <v/>
      </c>
      <c r="H14" s="163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5" x14ac:dyDescent="0.35">
      <c r="A15">
        <f>ROWS(A$2:$B15)</f>
        <v>14</v>
      </c>
      <c r="E15" s="176" t="str">
        <f t="shared" si="0"/>
        <v>/</v>
      </c>
      <c r="F15">
        <f>ROWS($B$2:F15)</f>
        <v>14</v>
      </c>
      <c r="G15" s="163" t="str">
        <f t="shared" si="1"/>
        <v/>
      </c>
      <c r="H15" s="163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5" x14ac:dyDescent="0.35">
      <c r="A16">
        <f>ROWS(A$2:$B16)</f>
        <v>15</v>
      </c>
      <c r="E16" s="176" t="str">
        <f t="shared" si="0"/>
        <v>/</v>
      </c>
      <c r="F16">
        <f>ROWS($B$2:F16)</f>
        <v>15</v>
      </c>
      <c r="G16" s="163" t="str">
        <f t="shared" si="1"/>
        <v/>
      </c>
      <c r="H16" s="163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5" x14ac:dyDescent="0.35">
      <c r="A17">
        <f>ROWS(A$2:$B17)</f>
        <v>16</v>
      </c>
      <c r="E17" s="176" t="str">
        <f t="shared" si="0"/>
        <v>/</v>
      </c>
      <c r="F17">
        <f>ROWS($B$2:F17)</f>
        <v>16</v>
      </c>
      <c r="G17" s="163" t="str">
        <f t="shared" si="1"/>
        <v/>
      </c>
      <c r="H17" s="163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5" x14ac:dyDescent="0.35">
      <c r="A18">
        <f>ROWS(A$2:$B18)</f>
        <v>17</v>
      </c>
      <c r="E18" s="176" t="str">
        <f t="shared" si="0"/>
        <v>/</v>
      </c>
      <c r="F18">
        <f>ROWS($B$2:F18)</f>
        <v>17</v>
      </c>
      <c r="G18" s="163" t="str">
        <f t="shared" si="1"/>
        <v/>
      </c>
      <c r="H18" s="163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5" x14ac:dyDescent="0.35">
      <c r="A19">
        <f>ROWS(A$2:$B19)</f>
        <v>18</v>
      </c>
      <c r="E19" s="176" t="str">
        <f t="shared" si="0"/>
        <v>/</v>
      </c>
      <c r="F19">
        <f>ROWS($B$2:F19)</f>
        <v>18</v>
      </c>
      <c r="G19" s="163" t="str">
        <f t="shared" si="1"/>
        <v/>
      </c>
      <c r="H19" s="163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5" x14ac:dyDescent="0.35">
      <c r="A20">
        <f>ROWS(A$2:$B20)</f>
        <v>19</v>
      </c>
      <c r="E20" s="176" t="str">
        <f t="shared" si="0"/>
        <v>/</v>
      </c>
      <c r="F20">
        <f>ROWS($B$2:F20)</f>
        <v>19</v>
      </c>
      <c r="G20" s="163" t="str">
        <f t="shared" si="1"/>
        <v/>
      </c>
      <c r="H20" s="163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5" x14ac:dyDescent="0.35">
      <c r="A21">
        <f>ROWS(A$2:$B21)</f>
        <v>20</v>
      </c>
      <c r="E21" s="176" t="str">
        <f t="shared" si="0"/>
        <v>/</v>
      </c>
      <c r="F21">
        <f>ROWS($B$2:F21)</f>
        <v>20</v>
      </c>
      <c r="G21" s="163" t="str">
        <f t="shared" si="1"/>
        <v/>
      </c>
      <c r="H21" s="163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5" x14ac:dyDescent="0.35">
      <c r="A22">
        <f>ROWS(A$2:$B22)</f>
        <v>21</v>
      </c>
      <c r="E22" s="176" t="str">
        <f t="shared" si="0"/>
        <v>/</v>
      </c>
      <c r="F22">
        <f>ROWS($B$2:F22)</f>
        <v>21</v>
      </c>
      <c r="G22" s="163" t="str">
        <f t="shared" si="1"/>
        <v/>
      </c>
      <c r="H22" s="163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5" x14ac:dyDescent="0.35">
      <c r="A23">
        <f>ROWS(A$2:$B23)</f>
        <v>22</v>
      </c>
      <c r="E23" s="176" t="str">
        <f t="shared" si="0"/>
        <v>/</v>
      </c>
      <c r="F23">
        <f>ROWS($B$2:F23)</f>
        <v>22</v>
      </c>
      <c r="G23" s="163" t="str">
        <f t="shared" si="1"/>
        <v/>
      </c>
      <c r="H23" s="163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5" x14ac:dyDescent="0.35">
      <c r="A24">
        <f>ROWS(A$2:$B24)</f>
        <v>23</v>
      </c>
      <c r="E24" s="176" t="str">
        <f t="shared" si="0"/>
        <v>/</v>
      </c>
      <c r="F24">
        <f>ROWS($B$2:F24)</f>
        <v>23</v>
      </c>
      <c r="G24" s="163" t="str">
        <f t="shared" si="1"/>
        <v/>
      </c>
      <c r="H24" s="163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5" x14ac:dyDescent="0.35">
      <c r="A25">
        <f>ROWS(A$2:$B25)</f>
        <v>24</v>
      </c>
      <c r="E25" s="176" t="str">
        <f t="shared" si="0"/>
        <v>/</v>
      </c>
      <c r="F25">
        <f>ROWS($B$2:F25)</f>
        <v>24</v>
      </c>
      <c r="G25" s="163" t="str">
        <f t="shared" si="1"/>
        <v/>
      </c>
      <c r="H25" s="163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5" x14ac:dyDescent="0.35">
      <c r="A26">
        <f>ROWS(A$2:$B26)</f>
        <v>25</v>
      </c>
      <c r="E26" s="176" t="str">
        <f t="shared" si="0"/>
        <v>/</v>
      </c>
      <c r="F26">
        <f>ROWS($B$2:F26)</f>
        <v>25</v>
      </c>
      <c r="G26" s="163" t="str">
        <f t="shared" si="1"/>
        <v/>
      </c>
      <c r="H26" s="163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5" x14ac:dyDescent="0.35">
      <c r="A27">
        <f>ROWS(A$2:$B27)</f>
        <v>26</v>
      </c>
      <c r="E27" s="176" t="str">
        <f t="shared" si="0"/>
        <v>/</v>
      </c>
      <c r="F27">
        <f>ROWS($B$2:F27)</f>
        <v>26</v>
      </c>
      <c r="G27" s="163" t="str">
        <f t="shared" si="1"/>
        <v/>
      </c>
      <c r="H27" s="163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5" x14ac:dyDescent="0.35">
      <c r="A28">
        <f>ROWS(A$2:$B28)</f>
        <v>27</v>
      </c>
      <c r="E28" s="176" t="str">
        <f t="shared" si="0"/>
        <v>/</v>
      </c>
      <c r="F28">
        <f>ROWS($B$2:F28)</f>
        <v>27</v>
      </c>
      <c r="G28" s="163" t="str">
        <f t="shared" si="1"/>
        <v/>
      </c>
      <c r="H28" s="163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5" x14ac:dyDescent="0.35">
      <c r="A29">
        <f>ROWS(A$2:$B29)</f>
        <v>28</v>
      </c>
      <c r="E29" s="176" t="str">
        <f t="shared" si="0"/>
        <v>/</v>
      </c>
      <c r="F29">
        <f>ROWS($B$2:F29)</f>
        <v>28</v>
      </c>
      <c r="G29" s="163" t="str">
        <f t="shared" si="1"/>
        <v/>
      </c>
      <c r="H29" s="163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5" x14ac:dyDescent="0.35">
      <c r="A30">
        <f>ROWS(A$2:$B30)</f>
        <v>29</v>
      </c>
      <c r="E30" s="176" t="str">
        <f t="shared" si="0"/>
        <v>/</v>
      </c>
      <c r="F30">
        <f>ROWS($B$2:F30)</f>
        <v>29</v>
      </c>
      <c r="G30" s="163" t="str">
        <f t="shared" si="1"/>
        <v/>
      </c>
      <c r="H30" s="163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5" x14ac:dyDescent="0.35">
      <c r="A31">
        <f>ROWS(A$2:$B31)</f>
        <v>30</v>
      </c>
      <c r="E31" s="176" t="str">
        <f t="shared" si="0"/>
        <v>/</v>
      </c>
      <c r="F31">
        <f>ROWS($B$2:F31)</f>
        <v>30</v>
      </c>
      <c r="G31" s="163" t="str">
        <f t="shared" si="1"/>
        <v/>
      </c>
      <c r="H31" s="163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5" x14ac:dyDescent="0.35">
      <c r="A32">
        <f>ROWS(A$2:$B32)</f>
        <v>31</v>
      </c>
      <c r="E32" s="176" t="str">
        <f t="shared" si="0"/>
        <v>/</v>
      </c>
      <c r="F32">
        <f>ROWS($B$2:F32)</f>
        <v>31</v>
      </c>
      <c r="G32" s="163" t="str">
        <f t="shared" si="1"/>
        <v/>
      </c>
      <c r="H32" s="163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5" x14ac:dyDescent="0.35">
      <c r="A33">
        <f>ROWS(A$2:$B33)</f>
        <v>32</v>
      </c>
      <c r="E33" s="176" t="str">
        <f t="shared" si="0"/>
        <v>/</v>
      </c>
      <c r="F33">
        <f>ROWS($B$2:F33)</f>
        <v>32</v>
      </c>
      <c r="G33" s="163" t="str">
        <f t="shared" si="1"/>
        <v/>
      </c>
      <c r="H33" s="163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5" x14ac:dyDescent="0.35">
      <c r="A34">
        <f>ROWS(A$2:$B34)</f>
        <v>33</v>
      </c>
      <c r="E34" s="176" t="str">
        <f t="shared" si="0"/>
        <v>/</v>
      </c>
      <c r="F34">
        <f>ROWS($B$2:F34)</f>
        <v>33</v>
      </c>
      <c r="G34" s="163" t="str">
        <f t="shared" si="1"/>
        <v/>
      </c>
      <c r="H34" s="163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5" x14ac:dyDescent="0.35">
      <c r="A35">
        <f>ROWS(A$2:$B35)</f>
        <v>34</v>
      </c>
      <c r="E35" s="176" t="str">
        <f t="shared" si="0"/>
        <v>/</v>
      </c>
      <c r="F35">
        <f>ROWS($B$2:F35)</f>
        <v>34</v>
      </c>
      <c r="G35" s="163" t="str">
        <f t="shared" si="1"/>
        <v/>
      </c>
      <c r="H35" s="163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5" x14ac:dyDescent="0.35">
      <c r="A36">
        <f>ROWS(A$2:$B36)</f>
        <v>35</v>
      </c>
      <c r="E36" s="176" t="str">
        <f t="shared" si="0"/>
        <v>/</v>
      </c>
      <c r="F36">
        <f>ROWS($B$2:F36)</f>
        <v>35</v>
      </c>
      <c r="G36" s="163" t="str">
        <f t="shared" si="1"/>
        <v/>
      </c>
      <c r="H36" s="163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5" x14ac:dyDescent="0.35">
      <c r="A37">
        <f>ROWS(A$2:$B37)</f>
        <v>36</v>
      </c>
      <c r="E37" s="176" t="str">
        <f t="shared" si="0"/>
        <v>/</v>
      </c>
      <c r="F37">
        <f>ROWS($B$2:F37)</f>
        <v>36</v>
      </c>
      <c r="G37" s="163" t="str">
        <f t="shared" si="1"/>
        <v/>
      </c>
      <c r="H37" s="163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5" x14ac:dyDescent="0.35">
      <c r="A38">
        <f>ROWS(A$2:$B38)</f>
        <v>37</v>
      </c>
      <c r="E38" s="176" t="str">
        <f t="shared" si="0"/>
        <v>/</v>
      </c>
      <c r="F38">
        <f>ROWS($B$2:F38)</f>
        <v>37</v>
      </c>
      <c r="G38" s="163" t="str">
        <f t="shared" si="1"/>
        <v/>
      </c>
      <c r="H38" s="163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5" x14ac:dyDescent="0.35">
      <c r="A39">
        <f>ROWS(A$2:$B39)</f>
        <v>38</v>
      </c>
      <c r="E39" s="176" t="str">
        <f t="shared" si="0"/>
        <v>/</v>
      </c>
      <c r="F39">
        <f>ROWS($B$2:F39)</f>
        <v>38</v>
      </c>
      <c r="G39" s="163" t="str">
        <f t="shared" si="1"/>
        <v/>
      </c>
      <c r="H39" s="163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5" x14ac:dyDescent="0.35">
      <c r="A40">
        <f>ROWS(A$2:$B40)</f>
        <v>39</v>
      </c>
      <c r="E40" s="176" t="str">
        <f t="shared" si="0"/>
        <v>/</v>
      </c>
      <c r="F40">
        <f>ROWS($B$2:F40)</f>
        <v>39</v>
      </c>
      <c r="G40" s="163" t="str">
        <f t="shared" si="1"/>
        <v/>
      </c>
      <c r="H40" s="163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5" x14ac:dyDescent="0.35">
      <c r="A41">
        <f>ROWS(A$2:$B41)</f>
        <v>40</v>
      </c>
      <c r="E41" s="176" t="str">
        <f t="shared" si="0"/>
        <v>/</v>
      </c>
      <c r="F41">
        <f>ROWS($B$2:F41)</f>
        <v>40</v>
      </c>
      <c r="G41" s="163" t="str">
        <f t="shared" si="1"/>
        <v/>
      </c>
      <c r="H41" s="163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5" x14ac:dyDescent="0.35">
      <c r="A42">
        <f>ROWS(A$2:$B42)</f>
        <v>41</v>
      </c>
      <c r="E42" s="176" t="str">
        <f t="shared" si="0"/>
        <v>/</v>
      </c>
      <c r="F42">
        <f>ROWS($B$2:F42)</f>
        <v>41</v>
      </c>
      <c r="G42" s="163" t="str">
        <f t="shared" si="1"/>
        <v/>
      </c>
      <c r="H42" s="163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5" x14ac:dyDescent="0.35">
      <c r="A43">
        <f>ROWS(A$2:$B43)</f>
        <v>42</v>
      </c>
      <c r="E43" s="176" t="str">
        <f t="shared" si="0"/>
        <v>/</v>
      </c>
      <c r="F43">
        <f>ROWS($B$2:F43)</f>
        <v>42</v>
      </c>
      <c r="G43" s="163" t="str">
        <f t="shared" si="1"/>
        <v/>
      </c>
      <c r="H43" s="163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5" x14ac:dyDescent="0.35">
      <c r="A44">
        <f>ROWS(A$2:$B44)</f>
        <v>43</v>
      </c>
      <c r="E44" s="176" t="str">
        <f t="shared" si="0"/>
        <v>/</v>
      </c>
      <c r="F44">
        <f>ROWS($B$2:F44)</f>
        <v>43</v>
      </c>
      <c r="G44" s="163" t="str">
        <f t="shared" si="1"/>
        <v/>
      </c>
      <c r="H44" s="163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5" x14ac:dyDescent="0.35">
      <c r="A45">
        <f>ROWS(A$2:$B45)</f>
        <v>44</v>
      </c>
      <c r="E45" s="176" t="str">
        <f t="shared" si="0"/>
        <v>/</v>
      </c>
      <c r="F45">
        <f>ROWS($B$2:F45)</f>
        <v>44</v>
      </c>
      <c r="G45" s="163" t="str">
        <f t="shared" si="1"/>
        <v/>
      </c>
      <c r="H45" s="163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5" x14ac:dyDescent="0.35">
      <c r="A46">
        <f>ROWS(A$2:$B46)</f>
        <v>45</v>
      </c>
      <c r="E46" s="176" t="str">
        <f t="shared" si="0"/>
        <v>/</v>
      </c>
      <c r="F46">
        <f>ROWS($B$2:F46)</f>
        <v>45</v>
      </c>
      <c r="G46" s="163" t="str">
        <f t="shared" si="1"/>
        <v/>
      </c>
      <c r="H46" s="163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5" x14ac:dyDescent="0.35">
      <c r="A47">
        <f>ROWS(A$2:$B47)</f>
        <v>46</v>
      </c>
      <c r="E47" s="176" t="str">
        <f t="shared" si="0"/>
        <v>/</v>
      </c>
      <c r="F47">
        <f>ROWS($B$2:F47)</f>
        <v>46</v>
      </c>
      <c r="G47" s="163" t="str">
        <f t="shared" si="1"/>
        <v/>
      </c>
      <c r="H47" s="163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5" x14ac:dyDescent="0.35">
      <c r="A48">
        <f>ROWS(A$2:$B48)</f>
        <v>47</v>
      </c>
      <c r="E48" s="176" t="str">
        <f t="shared" si="0"/>
        <v>/</v>
      </c>
      <c r="F48">
        <f>ROWS($B$2:F48)</f>
        <v>47</v>
      </c>
      <c r="G48" s="163" t="str">
        <f t="shared" si="1"/>
        <v/>
      </c>
      <c r="H48" s="163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5" x14ac:dyDescent="0.35">
      <c r="A49">
        <f>ROWS(A$2:$B49)</f>
        <v>48</v>
      </c>
      <c r="E49" s="176" t="str">
        <f t="shared" si="0"/>
        <v>/</v>
      </c>
      <c r="F49">
        <f>ROWS($B$2:F49)</f>
        <v>48</v>
      </c>
      <c r="G49" s="163" t="str">
        <f t="shared" si="1"/>
        <v/>
      </c>
      <c r="H49" s="163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5" x14ac:dyDescent="0.35">
      <c r="A50">
        <f>ROWS(A$2:$B50)</f>
        <v>49</v>
      </c>
      <c r="E50" s="176" t="str">
        <f t="shared" si="0"/>
        <v>/</v>
      </c>
      <c r="F50">
        <f>ROWS($B$2:F50)</f>
        <v>49</v>
      </c>
      <c r="G50" s="163" t="str">
        <f t="shared" si="1"/>
        <v/>
      </c>
      <c r="H50" s="163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70" customFormat="1" ht="14.5" x14ac:dyDescent="0.35">
      <c r="A51" s="168"/>
      <c r="B51" s="169" t="s">
        <v>253</v>
      </c>
      <c r="F51" s="168"/>
    </row>
  </sheetData>
  <sheetProtection algorithmName="SHA-512" hashValue="9rM0qe4AllUwwFtu3buFbz4WjKd5SBA+LR7uHJq/g2rOm32TtiPchEYBa6CaI/G3N4RwycJrjix7zbYV/aicVg==" saltValue="REbhPu11VcrYxFPIK/woe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outlineLevelCol="1" x14ac:dyDescent="0.35"/>
  <cols>
    <col min="1" max="1" width="2.81640625" style="37" customWidth="1"/>
    <col min="2" max="2" width="69.81640625" style="1" customWidth="1"/>
    <col min="3" max="3" width="3.54296875" style="1" customWidth="1"/>
    <col min="4" max="4" width="14.81640625" style="2" customWidth="1"/>
    <col min="5" max="5" width="6.453125" style="2" customWidth="1"/>
    <col min="6" max="7" width="14.81640625" style="2" hidden="1" customWidth="1" outlineLevel="1"/>
    <col min="8" max="8" width="3.81640625" style="2" hidden="1" customWidth="1" outlineLevel="1"/>
    <col min="9" max="9" width="14.54296875" style="2" hidden="1" customWidth="1" outlineLevel="1"/>
    <col min="10" max="10" width="3.81640625" style="2" hidden="1" customWidth="1" outlineLevel="1"/>
    <col min="11" max="11" width="18.1796875" style="2" hidden="1" customWidth="1" outlineLevel="1"/>
    <col min="12" max="12" width="3.81640625" style="2" customWidth="1" collapsed="1"/>
    <col min="13" max="13" width="3.81640625" style="2" customWidth="1"/>
    <col min="14" max="14" width="47.453125" style="3" customWidth="1"/>
    <col min="15" max="15" width="2.1796875" style="20" customWidth="1"/>
    <col min="16" max="16" width="10.81640625" style="20" customWidth="1"/>
    <col min="17" max="17" width="9.81640625" style="20" customWidth="1"/>
    <col min="18" max="18" width="3.453125" style="4" customWidth="1"/>
    <col min="19" max="19" width="11.453125" style="34" customWidth="1"/>
    <col min="20" max="20" width="6.453125" style="1" customWidth="1"/>
    <col min="21" max="21" width="10.453125" style="1" customWidth="1"/>
    <col min="22" max="24" width="11.453125" style="1" hidden="1" customWidth="1"/>
    <col min="25" max="25" width="11.453125" style="37" hidden="1" customWidth="1"/>
    <col min="26" max="28" width="11.453125" style="1" hidden="1" customWidth="1"/>
    <col min="29" max="29" width="9.54296875" style="37" hidden="1" customWidth="1"/>
    <col min="30" max="31" width="11.453125" style="1" hidden="1" customWidth="1"/>
    <col min="32" max="32" width="11.453125" style="64" hidden="1" customWidth="1"/>
    <col min="33" max="39" width="11.453125" style="1" hidden="1" customWidth="1"/>
    <col min="40" max="40" width="11.453125" style="1" customWidth="1"/>
    <col min="41" max="16384" width="11.453125" style="1"/>
  </cols>
  <sheetData>
    <row r="1" spans="1:100" ht="18" customHeight="1" thickBot="1" x14ac:dyDescent="0.4">
      <c r="A1" s="6"/>
      <c r="B1" s="6"/>
      <c r="C1" s="6"/>
      <c r="N1" s="20"/>
      <c r="R1" s="21"/>
      <c r="S1" s="13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333" t="s">
        <v>111</v>
      </c>
      <c r="C2" s="67"/>
      <c r="N2" s="20"/>
      <c r="R2" s="21"/>
      <c r="S2" s="13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4">
      <c r="A3" s="6"/>
      <c r="B3" s="334"/>
      <c r="C3" s="6"/>
      <c r="N3" s="20"/>
      <c r="R3" s="21"/>
      <c r="S3" s="13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5">
      <c r="A4" s="156"/>
      <c r="B4" s="331" t="s">
        <v>10</v>
      </c>
      <c r="C4" s="156"/>
      <c r="D4" s="614">
        <f>Deckblatt_Ex_BmF!C4</f>
        <v>0</v>
      </c>
      <c r="E4" s="615"/>
      <c r="F4" s="616"/>
      <c r="G4" s="616"/>
      <c r="H4" s="616"/>
      <c r="I4" s="616"/>
      <c r="J4" s="616"/>
      <c r="K4" s="616"/>
      <c r="L4" s="615"/>
      <c r="M4" s="615"/>
      <c r="N4" s="617"/>
      <c r="O4" s="157"/>
      <c r="P4" s="157"/>
      <c r="Q4" s="157"/>
      <c r="R4" s="157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312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5">
      <c r="A5" s="156"/>
      <c r="B5" s="331" t="s">
        <v>226</v>
      </c>
      <c r="C5" s="156"/>
      <c r="D5" s="610">
        <f>Deckblatt_Ex_BmF!C5</f>
        <v>0</v>
      </c>
      <c r="E5" s="611"/>
      <c r="F5" s="612"/>
      <c r="G5" s="612"/>
      <c r="H5" s="612"/>
      <c r="I5" s="612"/>
      <c r="J5" s="612"/>
      <c r="K5" s="612"/>
      <c r="L5" s="611"/>
      <c r="M5" s="611"/>
      <c r="N5" s="613"/>
      <c r="O5" s="158"/>
      <c r="P5" s="158"/>
      <c r="Q5" s="157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312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x14ac:dyDescent="0.25">
      <c r="A6" s="156"/>
      <c r="B6" s="335" t="s">
        <v>112</v>
      </c>
      <c r="C6" s="156"/>
      <c r="D6" s="610">
        <f>Deckblatt_Ex_BmF!C6</f>
        <v>0</v>
      </c>
      <c r="E6" s="611"/>
      <c r="F6" s="612"/>
      <c r="G6" s="612"/>
      <c r="H6" s="612"/>
      <c r="I6" s="612"/>
      <c r="J6" s="612"/>
      <c r="K6" s="612"/>
      <c r="L6" s="611"/>
      <c r="M6" s="611"/>
      <c r="N6" s="613"/>
      <c r="O6" s="158"/>
      <c r="P6" s="158"/>
      <c r="Q6" s="157"/>
      <c r="R6" s="156"/>
      <c r="S6" s="156"/>
      <c r="T6" s="156" t="s">
        <v>70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312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5">
      <c r="A7" s="156"/>
      <c r="B7" s="335" t="s">
        <v>71</v>
      </c>
      <c r="C7" s="156"/>
      <c r="D7" s="610">
        <f>Deckblatt_Ex_BmF!C7</f>
        <v>0</v>
      </c>
      <c r="E7" s="611"/>
      <c r="F7" s="612"/>
      <c r="G7" s="612"/>
      <c r="H7" s="612"/>
      <c r="I7" s="612"/>
      <c r="J7" s="612"/>
      <c r="K7" s="612"/>
      <c r="L7" s="611"/>
      <c r="M7" s="611"/>
      <c r="N7" s="613"/>
      <c r="O7" s="158"/>
      <c r="P7" s="158"/>
      <c r="Q7" s="157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312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5">
      <c r="A8" s="156"/>
      <c r="B8" s="335" t="s">
        <v>14</v>
      </c>
      <c r="C8" s="156"/>
      <c r="D8" s="610" t="str">
        <f>Deckblatt_Ex_BmF!C8</f>
        <v>Betreuung mit Fahrt-Tageszentrum</v>
      </c>
      <c r="E8" s="611"/>
      <c r="F8" s="612"/>
      <c r="G8" s="612"/>
      <c r="H8" s="612"/>
      <c r="I8" s="612"/>
      <c r="J8" s="612"/>
      <c r="K8" s="612"/>
      <c r="L8" s="611"/>
      <c r="M8" s="611"/>
      <c r="N8" s="613"/>
      <c r="O8" s="158"/>
      <c r="P8" s="158"/>
      <c r="Q8" s="157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312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5">
      <c r="A9" s="156"/>
      <c r="B9" s="335" t="s">
        <v>38</v>
      </c>
      <c r="C9" s="156"/>
      <c r="D9" s="610">
        <f>Deckblatt_Ex_BmF!C9</f>
        <v>0</v>
      </c>
      <c r="E9" s="611"/>
      <c r="F9" s="612"/>
      <c r="G9" s="612"/>
      <c r="H9" s="612"/>
      <c r="I9" s="612"/>
      <c r="J9" s="612"/>
      <c r="K9" s="612"/>
      <c r="L9" s="611"/>
      <c r="M9" s="611"/>
      <c r="N9" s="613"/>
      <c r="O9" s="158"/>
      <c r="P9" s="158"/>
      <c r="Q9" s="157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312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5">
      <c r="A10" s="156"/>
      <c r="B10" s="335" t="s">
        <v>163</v>
      </c>
      <c r="C10" s="156"/>
      <c r="D10" s="610">
        <f>Deckblatt_Ex_BmF!C10</f>
        <v>0</v>
      </c>
      <c r="E10" s="611"/>
      <c r="F10" s="612"/>
      <c r="G10" s="612"/>
      <c r="H10" s="612"/>
      <c r="I10" s="612"/>
      <c r="J10" s="612"/>
      <c r="K10" s="612"/>
      <c r="L10" s="611"/>
      <c r="M10" s="611"/>
      <c r="N10" s="613"/>
      <c r="O10" s="158"/>
      <c r="P10" s="158"/>
      <c r="Q10" s="157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312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5">
      <c r="A11" s="156"/>
      <c r="B11" s="332" t="s">
        <v>236</v>
      </c>
      <c r="C11" s="156"/>
      <c r="D11" s="610">
        <f>Deckblatt_Ex_BmF!C11</f>
        <v>0</v>
      </c>
      <c r="E11" s="611"/>
      <c r="F11" s="612"/>
      <c r="G11" s="612"/>
      <c r="H11" s="612"/>
      <c r="I11" s="612"/>
      <c r="J11" s="612"/>
      <c r="K11" s="612"/>
      <c r="L11" s="611"/>
      <c r="M11" s="611"/>
      <c r="N11" s="613"/>
      <c r="O11" s="158"/>
      <c r="P11" s="158"/>
      <c r="Q11" s="157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312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5">
      <c r="A12" s="156"/>
      <c r="B12" s="332" t="s">
        <v>237</v>
      </c>
      <c r="C12" s="156"/>
      <c r="D12" s="610">
        <f>Deckblatt_Ex_BmF!C12</f>
        <v>0</v>
      </c>
      <c r="E12" s="611"/>
      <c r="F12" s="612"/>
      <c r="G12" s="612"/>
      <c r="H12" s="612"/>
      <c r="I12" s="612"/>
      <c r="J12" s="612"/>
      <c r="K12" s="612"/>
      <c r="L12" s="611"/>
      <c r="M12" s="611"/>
      <c r="N12" s="613"/>
      <c r="O12" s="158"/>
      <c r="P12" s="158"/>
      <c r="Q12" s="157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312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3">
      <c r="A13" s="156"/>
      <c r="B13" s="335" t="s">
        <v>103</v>
      </c>
      <c r="C13" s="156"/>
      <c r="D13" s="606">
        <f>Deckblatt_Ex_BmF!C13</f>
        <v>0</v>
      </c>
      <c r="E13" s="607"/>
      <c r="F13" s="608"/>
      <c r="G13" s="608"/>
      <c r="H13" s="608"/>
      <c r="I13" s="608"/>
      <c r="J13" s="608"/>
      <c r="K13" s="608"/>
      <c r="L13" s="607"/>
      <c r="M13" s="607"/>
      <c r="N13" s="609"/>
      <c r="O13" s="158"/>
      <c r="P13" s="158"/>
      <c r="Q13" s="157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312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2" customHeight="1" thickBot="1" x14ac:dyDescent="0.4">
      <c r="A14" s="6"/>
      <c r="B14" s="336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3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14" customFormat="1" ht="24" customHeight="1" thickBot="1" x14ac:dyDescent="0.3">
      <c r="B15" s="337"/>
      <c r="C15" s="315"/>
      <c r="D15" s="316" t="s">
        <v>114</v>
      </c>
      <c r="E15" s="317"/>
      <c r="F15" s="316" t="s">
        <v>36</v>
      </c>
      <c r="G15" s="316" t="s">
        <v>35</v>
      </c>
      <c r="H15" s="317"/>
      <c r="I15" s="318" t="s">
        <v>230</v>
      </c>
      <c r="J15" s="317"/>
      <c r="K15" s="318" t="s">
        <v>141</v>
      </c>
      <c r="L15" s="317"/>
      <c r="M15" s="317"/>
      <c r="N15" s="318" t="s">
        <v>24</v>
      </c>
      <c r="O15" s="319"/>
      <c r="P15" s="316" t="s">
        <v>107</v>
      </c>
      <c r="Q15" s="316" t="s">
        <v>108</v>
      </c>
      <c r="R15" s="319"/>
      <c r="S15" s="316" t="s">
        <v>118</v>
      </c>
      <c r="AF15" s="320"/>
    </row>
    <row r="16" spans="1:100" s="131" customFormat="1" ht="13" thickBot="1" x14ac:dyDescent="0.3">
      <c r="B16" s="353"/>
      <c r="C16" s="33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125"/>
      <c r="O16" s="125"/>
      <c r="P16" s="125"/>
      <c r="Q16" s="125"/>
      <c r="R16" s="125"/>
      <c r="S16" s="33"/>
      <c r="T16" s="33"/>
      <c r="AF16" s="394"/>
    </row>
    <row r="17" spans="1:100" s="131" customFormat="1" ht="18" customHeight="1" thickBot="1" x14ac:dyDescent="0.3">
      <c r="B17" s="35" t="s">
        <v>113</v>
      </c>
      <c r="C17" s="355"/>
      <c r="D17" s="44">
        <f>SUM(D19,D32)</f>
        <v>0</v>
      </c>
      <c r="E17" s="354"/>
      <c r="F17" s="354"/>
      <c r="G17" s="354"/>
      <c r="H17" s="354"/>
      <c r="I17" s="354"/>
      <c r="J17" s="354"/>
      <c r="K17" s="354"/>
      <c r="L17" s="354"/>
      <c r="M17" s="354"/>
      <c r="N17" s="125"/>
      <c r="O17" s="125"/>
      <c r="P17" s="125"/>
      <c r="Q17" s="125"/>
      <c r="R17" s="125"/>
      <c r="S17" s="33"/>
      <c r="T17" s="33"/>
      <c r="AF17" s="394"/>
    </row>
    <row r="18" spans="1:100" s="131" customFormat="1" ht="18" customHeight="1" thickBot="1" x14ac:dyDescent="0.3">
      <c r="B18" s="353"/>
      <c r="C18" s="33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125"/>
      <c r="O18" s="125"/>
      <c r="P18" s="125"/>
      <c r="Q18" s="125"/>
      <c r="R18" s="125"/>
      <c r="S18" s="33"/>
      <c r="T18" s="33"/>
      <c r="AF18" s="394"/>
    </row>
    <row r="19" spans="1:100" s="34" customFormat="1" ht="18" customHeight="1" thickBot="1" x14ac:dyDescent="0.3">
      <c r="A19" s="131"/>
      <c r="B19" s="18" t="s">
        <v>0</v>
      </c>
      <c r="C19" s="355"/>
      <c r="D19" s="43">
        <f>SUM(D20:D30)</f>
        <v>0</v>
      </c>
      <c r="E19" s="273"/>
      <c r="F19" s="356">
        <f>SUM(F20:F30)</f>
        <v>0</v>
      </c>
      <c r="G19" s="356">
        <f>SUM(G20:G30)</f>
        <v>0</v>
      </c>
      <c r="H19" s="79"/>
      <c r="I19" s="79"/>
      <c r="J19" s="79"/>
      <c r="K19" s="79"/>
      <c r="L19" s="79"/>
      <c r="M19" s="79"/>
      <c r="N19" s="576" t="s">
        <v>333</v>
      </c>
      <c r="O19" s="19"/>
      <c r="P19" s="19"/>
      <c r="Q19" s="19"/>
      <c r="R19" s="33"/>
      <c r="S19" s="39"/>
      <c r="T19" s="33"/>
      <c r="U19" s="131"/>
      <c r="V19" s="358" t="s">
        <v>149</v>
      </c>
      <c r="W19" s="131" t="s">
        <v>150</v>
      </c>
      <c r="X19" s="131" t="s">
        <v>225</v>
      </c>
      <c r="Y19" s="131" t="s">
        <v>224</v>
      </c>
      <c r="Z19" s="131" t="s">
        <v>151</v>
      </c>
      <c r="AA19" s="131" t="s">
        <v>152</v>
      </c>
      <c r="AB19" s="131" t="s">
        <v>153</v>
      </c>
      <c r="AC19" s="131" t="s">
        <v>223</v>
      </c>
      <c r="AD19" s="131" t="s">
        <v>154</v>
      </c>
      <c r="AE19" s="131" t="s">
        <v>231</v>
      </c>
      <c r="AF19" s="131" t="s">
        <v>155</v>
      </c>
      <c r="AG19" s="131" t="s">
        <v>156</v>
      </c>
      <c r="AH19" s="131" t="s">
        <v>157</v>
      </c>
      <c r="AI19" s="131" t="s">
        <v>158</v>
      </c>
      <c r="AJ19" s="131" t="s">
        <v>160</v>
      </c>
      <c r="AK19" s="131" t="s">
        <v>159</v>
      </c>
      <c r="AL19" s="131" t="s">
        <v>161</v>
      </c>
      <c r="AM19" s="131" t="s">
        <v>162</v>
      </c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s="362" customFormat="1" ht="12.5" x14ac:dyDescent="0.25">
      <c r="A20" s="275"/>
      <c r="B20" s="338" t="s">
        <v>86</v>
      </c>
      <c r="C20" s="359"/>
      <c r="D20" s="76"/>
      <c r="E20" s="273"/>
      <c r="F20" s="82"/>
      <c r="G20" s="81">
        <f>D20</f>
        <v>0</v>
      </c>
      <c r="H20" s="79"/>
      <c r="I20" s="79"/>
      <c r="J20" s="79"/>
      <c r="K20" s="79"/>
      <c r="L20" s="79"/>
      <c r="M20" s="79"/>
      <c r="N20" s="276"/>
      <c r="O20" s="395"/>
      <c r="P20" s="395"/>
      <c r="Q20" s="395"/>
      <c r="R20" s="359"/>
      <c r="S20" s="39"/>
      <c r="T20" s="359"/>
      <c r="U20" s="275"/>
      <c r="V20" s="360" t="s">
        <v>60</v>
      </c>
      <c r="W20" s="361" t="s">
        <v>60</v>
      </c>
      <c r="X20" s="361" t="s">
        <v>60</v>
      </c>
      <c r="Y20" s="361" t="s">
        <v>60</v>
      </c>
      <c r="Z20" s="361" t="s">
        <v>60</v>
      </c>
      <c r="AA20" s="361" t="s">
        <v>60</v>
      </c>
      <c r="AB20" s="361" t="s">
        <v>60</v>
      </c>
      <c r="AC20" s="361" t="s">
        <v>60</v>
      </c>
      <c r="AD20" s="361" t="s">
        <v>60</v>
      </c>
      <c r="AE20" s="361" t="s">
        <v>60</v>
      </c>
      <c r="AF20" s="361" t="s">
        <v>60</v>
      </c>
      <c r="AG20" s="361" t="s">
        <v>60</v>
      </c>
      <c r="AH20" s="361" t="s">
        <v>60</v>
      </c>
      <c r="AI20" s="361" t="s">
        <v>60</v>
      </c>
      <c r="AJ20" s="361" t="s">
        <v>60</v>
      </c>
      <c r="AK20" s="361" t="s">
        <v>60</v>
      </c>
      <c r="AL20" s="361" t="s">
        <v>60</v>
      </c>
      <c r="AM20" s="361" t="s">
        <v>60</v>
      </c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</row>
    <row r="21" spans="1:100" s="364" customFormat="1" ht="12.5" hidden="1" x14ac:dyDescent="0.25">
      <c r="A21" s="278"/>
      <c r="B21" s="54" t="s">
        <v>45</v>
      </c>
      <c r="C21" s="355"/>
      <c r="D21" s="451"/>
      <c r="E21" s="273"/>
      <c r="F21" s="363"/>
      <c r="G21" s="370">
        <f>D21</f>
        <v>0</v>
      </c>
      <c r="H21" s="79"/>
      <c r="I21" s="79"/>
      <c r="J21" s="79"/>
      <c r="K21" s="79"/>
      <c r="L21" s="79"/>
      <c r="M21" s="79"/>
      <c r="N21" s="452"/>
      <c r="O21" s="127"/>
      <c r="P21" s="127"/>
      <c r="Q21" s="127"/>
      <c r="R21" s="355"/>
      <c r="S21" s="39"/>
      <c r="T21" s="355"/>
      <c r="U21" s="278"/>
      <c r="V21" s="360" t="s">
        <v>60</v>
      </c>
      <c r="W21" s="361" t="s">
        <v>60</v>
      </c>
      <c r="X21" s="361" t="s">
        <v>60</v>
      </c>
      <c r="Y21" s="361" t="s">
        <v>60</v>
      </c>
      <c r="Z21" s="361" t="s">
        <v>60</v>
      </c>
      <c r="AA21" s="361" t="s">
        <v>60</v>
      </c>
      <c r="AB21" s="361" t="s">
        <v>60</v>
      </c>
      <c r="AC21" s="361" t="s">
        <v>60</v>
      </c>
      <c r="AD21" s="361" t="s">
        <v>60</v>
      </c>
      <c r="AE21" s="361" t="s">
        <v>61</v>
      </c>
      <c r="AF21" s="361" t="s">
        <v>60</v>
      </c>
      <c r="AG21" s="361" t="s">
        <v>60</v>
      </c>
      <c r="AH21" s="361" t="s">
        <v>61</v>
      </c>
      <c r="AI21" s="361" t="s">
        <v>61</v>
      </c>
      <c r="AJ21" s="361" t="s">
        <v>61</v>
      </c>
      <c r="AK21" s="361" t="s">
        <v>61</v>
      </c>
      <c r="AL21" s="361" t="s">
        <v>61</v>
      </c>
      <c r="AM21" s="361" t="s">
        <v>61</v>
      </c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</row>
    <row r="22" spans="1:100" s="364" customFormat="1" ht="12.5" hidden="1" x14ac:dyDescent="0.25">
      <c r="A22" s="278"/>
      <c r="B22" s="54" t="s">
        <v>25</v>
      </c>
      <c r="C22" s="355"/>
      <c r="D22" s="451"/>
      <c r="E22" s="273"/>
      <c r="F22" s="363"/>
      <c r="G22" s="370">
        <f t="shared" ref="G22:G30" si="0">D22</f>
        <v>0</v>
      </c>
      <c r="H22" s="79"/>
      <c r="I22" s="79"/>
      <c r="J22" s="79"/>
      <c r="K22" s="79"/>
      <c r="L22" s="79"/>
      <c r="M22" s="79"/>
      <c r="N22" s="452"/>
      <c r="O22" s="127"/>
      <c r="P22" s="127"/>
      <c r="Q22" s="127"/>
      <c r="R22" s="355"/>
      <c r="S22" s="39"/>
      <c r="T22" s="355"/>
      <c r="U22" s="278"/>
      <c r="V22" s="360" t="s">
        <v>60</v>
      </c>
      <c r="W22" s="361" t="s">
        <v>61</v>
      </c>
      <c r="X22" s="361" t="s">
        <v>60</v>
      </c>
      <c r="Y22" s="361" t="s">
        <v>60</v>
      </c>
      <c r="Z22" s="361" t="s">
        <v>60</v>
      </c>
      <c r="AA22" s="361" t="s">
        <v>60</v>
      </c>
      <c r="AB22" s="361" t="s">
        <v>60</v>
      </c>
      <c r="AC22" s="361" t="s">
        <v>60</v>
      </c>
      <c r="AD22" s="361" t="s">
        <v>61</v>
      </c>
      <c r="AE22" s="361" t="s">
        <v>60</v>
      </c>
      <c r="AF22" s="361" t="s">
        <v>60</v>
      </c>
      <c r="AG22" s="361" t="s">
        <v>61</v>
      </c>
      <c r="AH22" s="361" t="s">
        <v>61</v>
      </c>
      <c r="AI22" s="361" t="s">
        <v>60</v>
      </c>
      <c r="AJ22" s="361" t="s">
        <v>60</v>
      </c>
      <c r="AK22" s="361" t="s">
        <v>60</v>
      </c>
      <c r="AL22" s="361" t="s">
        <v>60</v>
      </c>
      <c r="AM22" s="361" t="s">
        <v>60</v>
      </c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</row>
    <row r="23" spans="1:100" s="364" customFormat="1" ht="12.5" hidden="1" x14ac:dyDescent="0.25">
      <c r="A23" s="278"/>
      <c r="B23" s="55" t="s">
        <v>282</v>
      </c>
      <c r="C23" s="355"/>
      <c r="D23" s="453"/>
      <c r="E23" s="273"/>
      <c r="F23" s="365"/>
      <c r="G23" s="372">
        <f t="shared" si="0"/>
        <v>0</v>
      </c>
      <c r="H23" s="79"/>
      <c r="I23" s="79"/>
      <c r="J23" s="79"/>
      <c r="K23" s="79"/>
      <c r="L23" s="79"/>
      <c r="M23" s="79"/>
      <c r="N23" s="454"/>
      <c r="O23" s="127"/>
      <c r="P23" s="127"/>
      <c r="Q23" s="127"/>
      <c r="R23" s="355"/>
      <c r="S23" s="39"/>
      <c r="T23" s="355"/>
      <c r="U23" s="278"/>
      <c r="V23" s="360" t="s">
        <v>60</v>
      </c>
      <c r="W23" s="361" t="s">
        <v>60</v>
      </c>
      <c r="X23" s="361" t="s">
        <v>60</v>
      </c>
      <c r="Y23" s="361" t="s">
        <v>60</v>
      </c>
      <c r="Z23" s="361" t="s">
        <v>61</v>
      </c>
      <c r="AA23" s="361" t="s">
        <v>61</v>
      </c>
      <c r="AB23" s="361" t="s">
        <v>60</v>
      </c>
      <c r="AC23" s="361" t="s">
        <v>60</v>
      </c>
      <c r="AD23" s="361" t="s">
        <v>61</v>
      </c>
      <c r="AE23" s="361" t="s">
        <v>61</v>
      </c>
      <c r="AF23" s="361" t="s">
        <v>61</v>
      </c>
      <c r="AG23" s="361" t="s">
        <v>61</v>
      </c>
      <c r="AH23" s="361" t="s">
        <v>61</v>
      </c>
      <c r="AI23" s="361" t="s">
        <v>60</v>
      </c>
      <c r="AJ23" s="361" t="s">
        <v>60</v>
      </c>
      <c r="AK23" s="361" t="s">
        <v>60</v>
      </c>
      <c r="AL23" s="361" t="s">
        <v>60</v>
      </c>
      <c r="AM23" s="361" t="s">
        <v>60</v>
      </c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</row>
    <row r="24" spans="1:100" s="364" customFormat="1" ht="12.5" hidden="1" x14ac:dyDescent="0.25">
      <c r="A24" s="278"/>
      <c r="B24" s="55" t="s">
        <v>46</v>
      </c>
      <c r="C24" s="355"/>
      <c r="D24" s="453"/>
      <c r="E24" s="273"/>
      <c r="F24" s="365"/>
      <c r="G24" s="372">
        <f t="shared" si="0"/>
        <v>0</v>
      </c>
      <c r="H24" s="79"/>
      <c r="I24" s="79"/>
      <c r="J24" s="79"/>
      <c r="K24" s="79"/>
      <c r="L24" s="79"/>
      <c r="M24" s="79"/>
      <c r="N24" s="454"/>
      <c r="O24" s="127"/>
      <c r="P24" s="127"/>
      <c r="Q24" s="127"/>
      <c r="R24" s="355"/>
      <c r="S24" s="39"/>
      <c r="T24" s="355"/>
      <c r="U24" s="278"/>
      <c r="V24" s="360" t="s">
        <v>60</v>
      </c>
      <c r="W24" s="361" t="s">
        <v>61</v>
      </c>
      <c r="X24" s="361" t="s">
        <v>61</v>
      </c>
      <c r="Y24" s="361" t="s">
        <v>61</v>
      </c>
      <c r="Z24" s="361" t="s">
        <v>61</v>
      </c>
      <c r="AA24" s="361" t="s">
        <v>61</v>
      </c>
      <c r="AB24" s="361" t="s">
        <v>61</v>
      </c>
      <c r="AC24" s="361" t="s">
        <v>61</v>
      </c>
      <c r="AD24" s="361" t="s">
        <v>61</v>
      </c>
      <c r="AE24" s="361" t="s">
        <v>61</v>
      </c>
      <c r="AF24" s="361" t="s">
        <v>61</v>
      </c>
      <c r="AG24" s="361" t="s">
        <v>61</v>
      </c>
      <c r="AH24" s="361" t="s">
        <v>61</v>
      </c>
      <c r="AI24" s="361" t="s">
        <v>61</v>
      </c>
      <c r="AJ24" s="361" t="s">
        <v>61</v>
      </c>
      <c r="AK24" s="361" t="s">
        <v>61</v>
      </c>
      <c r="AL24" s="361" t="s">
        <v>61</v>
      </c>
      <c r="AM24" s="361" t="s">
        <v>61</v>
      </c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</row>
    <row r="25" spans="1:100" s="364" customFormat="1" ht="12.5" hidden="1" x14ac:dyDescent="0.25">
      <c r="A25" s="278"/>
      <c r="B25" s="55" t="s">
        <v>127</v>
      </c>
      <c r="C25" s="355"/>
      <c r="D25" s="453"/>
      <c r="E25" s="273"/>
      <c r="F25" s="365"/>
      <c r="G25" s="372">
        <f t="shared" si="0"/>
        <v>0</v>
      </c>
      <c r="H25" s="79"/>
      <c r="I25" s="79"/>
      <c r="J25" s="79"/>
      <c r="K25" s="79"/>
      <c r="L25" s="79"/>
      <c r="M25" s="79"/>
      <c r="N25" s="454"/>
      <c r="O25" s="127"/>
      <c r="P25" s="127"/>
      <c r="Q25" s="127"/>
      <c r="R25" s="355"/>
      <c r="S25" s="39"/>
      <c r="T25" s="355"/>
      <c r="U25" s="278"/>
      <c r="V25" s="360" t="s">
        <v>60</v>
      </c>
      <c r="W25" s="361" t="s">
        <v>61</v>
      </c>
      <c r="X25" s="361" t="s">
        <v>60</v>
      </c>
      <c r="Y25" s="361" t="s">
        <v>60</v>
      </c>
      <c r="Z25" s="361" t="s">
        <v>61</v>
      </c>
      <c r="AA25" s="361" t="s">
        <v>61</v>
      </c>
      <c r="AB25" s="361" t="s">
        <v>60</v>
      </c>
      <c r="AC25" s="361" t="s">
        <v>60</v>
      </c>
      <c r="AD25" s="361" t="s">
        <v>61</v>
      </c>
      <c r="AE25" s="361" t="s">
        <v>61</v>
      </c>
      <c r="AF25" s="361" t="s">
        <v>61</v>
      </c>
      <c r="AG25" s="361" t="s">
        <v>60</v>
      </c>
      <c r="AH25" s="361" t="s">
        <v>61</v>
      </c>
      <c r="AI25" s="361" t="s">
        <v>61</v>
      </c>
      <c r="AJ25" s="361" t="s">
        <v>61</v>
      </c>
      <c r="AK25" s="361" t="s">
        <v>61</v>
      </c>
      <c r="AL25" s="361" t="s">
        <v>61</v>
      </c>
      <c r="AM25" s="361" t="s">
        <v>61</v>
      </c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</row>
    <row r="26" spans="1:100" s="364" customFormat="1" ht="12.5" x14ac:dyDescent="0.25">
      <c r="A26" s="278"/>
      <c r="B26" s="55" t="s">
        <v>1</v>
      </c>
      <c r="C26" s="355"/>
      <c r="D26" s="279"/>
      <c r="E26" s="273"/>
      <c r="F26" s="365"/>
      <c r="G26" s="372">
        <f t="shared" si="0"/>
        <v>0</v>
      </c>
      <c r="H26" s="79"/>
      <c r="I26" s="79"/>
      <c r="J26" s="79"/>
      <c r="K26" s="79"/>
      <c r="L26" s="79"/>
      <c r="M26" s="79"/>
      <c r="N26" s="66"/>
      <c r="O26" s="127"/>
      <c r="P26" s="127"/>
      <c r="Q26" s="127"/>
      <c r="R26" s="355"/>
      <c r="S26" s="39"/>
      <c r="T26" s="355"/>
      <c r="U26" s="278"/>
      <c r="V26" s="360" t="s">
        <v>60</v>
      </c>
      <c r="W26" s="361" t="s">
        <v>60</v>
      </c>
      <c r="X26" s="361" t="s">
        <v>60</v>
      </c>
      <c r="Y26" s="361" t="s">
        <v>60</v>
      </c>
      <c r="Z26" s="361" t="s">
        <v>60</v>
      </c>
      <c r="AA26" s="361" t="s">
        <v>60</v>
      </c>
      <c r="AB26" s="361" t="s">
        <v>60</v>
      </c>
      <c r="AC26" s="361" t="s">
        <v>60</v>
      </c>
      <c r="AD26" s="361" t="s">
        <v>60</v>
      </c>
      <c r="AE26" s="361" t="s">
        <v>60</v>
      </c>
      <c r="AF26" s="361" t="s">
        <v>60</v>
      </c>
      <c r="AG26" s="361" t="s">
        <v>60</v>
      </c>
      <c r="AH26" s="361" t="s">
        <v>60</v>
      </c>
      <c r="AI26" s="361" t="s">
        <v>60</v>
      </c>
      <c r="AJ26" s="361" t="s">
        <v>60</v>
      </c>
      <c r="AK26" s="361" t="s">
        <v>60</v>
      </c>
      <c r="AL26" s="361" t="s">
        <v>60</v>
      </c>
      <c r="AM26" s="361" t="s">
        <v>60</v>
      </c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</row>
    <row r="27" spans="1:100" s="364" customFormat="1" ht="12.5" x14ac:dyDescent="0.25">
      <c r="A27" s="278"/>
      <c r="B27" s="55" t="s">
        <v>2</v>
      </c>
      <c r="C27" s="355"/>
      <c r="D27" s="279"/>
      <c r="E27" s="273"/>
      <c r="F27" s="365"/>
      <c r="G27" s="372">
        <f t="shared" si="0"/>
        <v>0</v>
      </c>
      <c r="H27" s="79"/>
      <c r="I27" s="79"/>
      <c r="J27" s="79"/>
      <c r="K27" s="79"/>
      <c r="L27" s="79"/>
      <c r="M27" s="79"/>
      <c r="N27" s="66"/>
      <c r="O27" s="127"/>
      <c r="P27" s="127"/>
      <c r="Q27" s="127"/>
      <c r="R27" s="355"/>
      <c r="S27" s="39"/>
      <c r="T27" s="355"/>
      <c r="U27" s="278"/>
      <c r="V27" s="360" t="s">
        <v>60</v>
      </c>
      <c r="W27" s="361" t="s">
        <v>60</v>
      </c>
      <c r="X27" s="361" t="s">
        <v>60</v>
      </c>
      <c r="Y27" s="361" t="s">
        <v>60</v>
      </c>
      <c r="Z27" s="361" t="s">
        <v>60</v>
      </c>
      <c r="AA27" s="361" t="s">
        <v>60</v>
      </c>
      <c r="AB27" s="361" t="s">
        <v>60</v>
      </c>
      <c r="AC27" s="361" t="s">
        <v>60</v>
      </c>
      <c r="AD27" s="361" t="s">
        <v>60</v>
      </c>
      <c r="AE27" s="361" t="s">
        <v>60</v>
      </c>
      <c r="AF27" s="361" t="s">
        <v>60</v>
      </c>
      <c r="AG27" s="361" t="s">
        <v>60</v>
      </c>
      <c r="AH27" s="361" t="s">
        <v>60</v>
      </c>
      <c r="AI27" s="361" t="s">
        <v>60</v>
      </c>
      <c r="AJ27" s="361" t="s">
        <v>60</v>
      </c>
      <c r="AK27" s="361" t="s">
        <v>60</v>
      </c>
      <c r="AL27" s="361" t="s">
        <v>60</v>
      </c>
      <c r="AM27" s="361" t="s">
        <v>60</v>
      </c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</row>
    <row r="28" spans="1:100" s="364" customFormat="1" ht="12.5" hidden="1" x14ac:dyDescent="0.25">
      <c r="A28" s="278"/>
      <c r="B28" s="55" t="s">
        <v>119</v>
      </c>
      <c r="C28" s="355"/>
      <c r="D28" s="453"/>
      <c r="E28" s="273"/>
      <c r="F28" s="365"/>
      <c r="G28" s="372">
        <f t="shared" si="0"/>
        <v>0</v>
      </c>
      <c r="H28" s="79"/>
      <c r="I28" s="79"/>
      <c r="J28" s="79"/>
      <c r="K28" s="79"/>
      <c r="L28" s="79"/>
      <c r="M28" s="79"/>
      <c r="N28" s="454"/>
      <c r="O28" s="127"/>
      <c r="P28" s="127"/>
      <c r="Q28" s="127"/>
      <c r="R28" s="355"/>
      <c r="S28" s="39"/>
      <c r="T28" s="355"/>
      <c r="U28" s="278"/>
      <c r="V28" s="360" t="s">
        <v>61</v>
      </c>
      <c r="W28" s="361" t="s">
        <v>61</v>
      </c>
      <c r="X28" s="361" t="s">
        <v>60</v>
      </c>
      <c r="Y28" s="361" t="s">
        <v>61</v>
      </c>
      <c r="Z28" s="361" t="s">
        <v>61</v>
      </c>
      <c r="AA28" s="361" t="s">
        <v>61</v>
      </c>
      <c r="AB28" s="361" t="s">
        <v>61</v>
      </c>
      <c r="AC28" s="361" t="s">
        <v>61</v>
      </c>
      <c r="AD28" s="361" t="s">
        <v>61</v>
      </c>
      <c r="AE28" s="361" t="s">
        <v>61</v>
      </c>
      <c r="AF28" s="361" t="s">
        <v>61</v>
      </c>
      <c r="AG28" s="361" t="s">
        <v>61</v>
      </c>
      <c r="AH28" s="361" t="s">
        <v>61</v>
      </c>
      <c r="AI28" s="361" t="s">
        <v>61</v>
      </c>
      <c r="AJ28" s="361" t="s">
        <v>61</v>
      </c>
      <c r="AK28" s="361" t="s">
        <v>61</v>
      </c>
      <c r="AL28" s="361" t="s">
        <v>61</v>
      </c>
      <c r="AM28" s="361" t="s">
        <v>61</v>
      </c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</row>
    <row r="29" spans="1:100" s="364" customFormat="1" ht="12.5" hidden="1" x14ac:dyDescent="0.25">
      <c r="A29" s="278"/>
      <c r="B29" s="55" t="s">
        <v>283</v>
      </c>
      <c r="C29" s="355"/>
      <c r="D29" s="453"/>
      <c r="E29" s="273"/>
      <c r="F29" s="365"/>
      <c r="G29" s="372">
        <f t="shared" si="0"/>
        <v>0</v>
      </c>
      <c r="H29" s="79"/>
      <c r="I29" s="79"/>
      <c r="J29" s="79"/>
      <c r="K29" s="79"/>
      <c r="L29" s="79"/>
      <c r="M29" s="79"/>
      <c r="N29" s="454"/>
      <c r="O29" s="127"/>
      <c r="P29" s="127"/>
      <c r="Q29" s="127"/>
      <c r="R29" s="355"/>
      <c r="S29" s="39"/>
      <c r="T29" s="355"/>
      <c r="U29" s="278"/>
      <c r="V29" s="360" t="s">
        <v>60</v>
      </c>
      <c r="W29" s="361" t="s">
        <v>61</v>
      </c>
      <c r="X29" s="361" t="s">
        <v>61</v>
      </c>
      <c r="Y29" s="361" t="s">
        <v>61</v>
      </c>
      <c r="Z29" s="361" t="s">
        <v>60</v>
      </c>
      <c r="AA29" s="361" t="s">
        <v>60</v>
      </c>
      <c r="AB29" s="361" t="s">
        <v>60</v>
      </c>
      <c r="AC29" s="361" t="s">
        <v>60</v>
      </c>
      <c r="AD29" s="361" t="s">
        <v>61</v>
      </c>
      <c r="AE29" s="361" t="s">
        <v>61</v>
      </c>
      <c r="AF29" s="361" t="s">
        <v>61</v>
      </c>
      <c r="AG29" s="361" t="s">
        <v>60</v>
      </c>
      <c r="AH29" s="361" t="s">
        <v>61</v>
      </c>
      <c r="AI29" s="361" t="s">
        <v>60</v>
      </c>
      <c r="AJ29" s="361" t="s">
        <v>61</v>
      </c>
      <c r="AK29" s="361" t="s">
        <v>61</v>
      </c>
      <c r="AL29" s="361" t="s">
        <v>60</v>
      </c>
      <c r="AM29" s="361" t="s">
        <v>60</v>
      </c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</row>
    <row r="30" spans="1:100" s="364" customFormat="1" ht="13" thickBot="1" x14ac:dyDescent="0.3">
      <c r="A30" s="278"/>
      <c r="B30" s="38" t="s">
        <v>96</v>
      </c>
      <c r="C30" s="355"/>
      <c r="D30" s="366"/>
      <c r="E30" s="273"/>
      <c r="F30" s="367"/>
      <c r="G30" s="367">
        <f t="shared" si="0"/>
        <v>0</v>
      </c>
      <c r="H30" s="79"/>
      <c r="I30" s="79"/>
      <c r="J30" s="79"/>
      <c r="K30" s="79"/>
      <c r="L30" s="79"/>
      <c r="M30" s="79"/>
      <c r="N30" s="301"/>
      <c r="O30" s="127"/>
      <c r="P30" s="127"/>
      <c r="Q30" s="127"/>
      <c r="R30" s="355"/>
      <c r="S30" s="39"/>
      <c r="T30" s="355"/>
      <c r="U30" s="278"/>
      <c r="V30" s="360" t="s">
        <v>60</v>
      </c>
      <c r="W30" s="361" t="s">
        <v>60</v>
      </c>
      <c r="X30" s="361" t="s">
        <v>60</v>
      </c>
      <c r="Y30" s="361" t="s">
        <v>60</v>
      </c>
      <c r="Z30" s="361" t="s">
        <v>60</v>
      </c>
      <c r="AA30" s="361" t="s">
        <v>60</v>
      </c>
      <c r="AB30" s="361" t="s">
        <v>60</v>
      </c>
      <c r="AC30" s="361" t="s">
        <v>60</v>
      </c>
      <c r="AD30" s="361" t="s">
        <v>60</v>
      </c>
      <c r="AE30" s="361" t="s">
        <v>60</v>
      </c>
      <c r="AF30" s="361" t="s">
        <v>60</v>
      </c>
      <c r="AG30" s="361" t="s">
        <v>60</v>
      </c>
      <c r="AH30" s="361" t="s">
        <v>60</v>
      </c>
      <c r="AI30" s="361" t="s">
        <v>60</v>
      </c>
      <c r="AJ30" s="361" t="s">
        <v>60</v>
      </c>
      <c r="AK30" s="361" t="s">
        <v>61</v>
      </c>
      <c r="AL30" s="361" t="s">
        <v>60</v>
      </c>
      <c r="AM30" s="361" t="s">
        <v>60</v>
      </c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</row>
    <row r="31" spans="1:100" s="364" customFormat="1" ht="18" customHeight="1" thickBot="1" x14ac:dyDescent="0.3">
      <c r="A31" s="278"/>
      <c r="B31" s="353"/>
      <c r="C31" s="355"/>
      <c r="D31" s="368"/>
      <c r="E31" s="369"/>
      <c r="F31" s="368"/>
      <c r="G31" s="368"/>
      <c r="H31" s="368"/>
      <c r="I31" s="368"/>
      <c r="J31" s="368"/>
      <c r="K31" s="368"/>
      <c r="L31" s="368"/>
      <c r="M31" s="368"/>
      <c r="N31" s="126"/>
      <c r="O31" s="126"/>
      <c r="P31" s="126"/>
      <c r="Q31" s="126"/>
      <c r="R31" s="374"/>
      <c r="S31" s="61"/>
      <c r="T31" s="355"/>
      <c r="U31" s="278"/>
      <c r="V31" s="360" t="s">
        <v>60</v>
      </c>
      <c r="W31" s="361" t="s">
        <v>60</v>
      </c>
      <c r="X31" s="361" t="s">
        <v>60</v>
      </c>
      <c r="Y31" s="361" t="s">
        <v>60</v>
      </c>
      <c r="Z31" s="361" t="s">
        <v>60</v>
      </c>
      <c r="AA31" s="361" t="s">
        <v>60</v>
      </c>
      <c r="AB31" s="361" t="s">
        <v>60</v>
      </c>
      <c r="AC31" s="361" t="s">
        <v>60</v>
      </c>
      <c r="AD31" s="361" t="s">
        <v>60</v>
      </c>
      <c r="AE31" s="361" t="s">
        <v>60</v>
      </c>
      <c r="AF31" s="361" t="s">
        <v>60</v>
      </c>
      <c r="AG31" s="361" t="s">
        <v>60</v>
      </c>
      <c r="AH31" s="361" t="s">
        <v>60</v>
      </c>
      <c r="AI31" s="361" t="s">
        <v>60</v>
      </c>
      <c r="AJ31" s="361" t="s">
        <v>60</v>
      </c>
      <c r="AK31" s="361" t="s">
        <v>61</v>
      </c>
      <c r="AL31" s="361" t="s">
        <v>60</v>
      </c>
      <c r="AM31" s="361" t="s">
        <v>60</v>
      </c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</row>
    <row r="32" spans="1:100" s="34" customFormat="1" ht="18" customHeight="1" thickBot="1" x14ac:dyDescent="0.3">
      <c r="A32" s="131"/>
      <c r="B32" s="18" t="s">
        <v>87</v>
      </c>
      <c r="C32" s="355"/>
      <c r="D32" s="43">
        <f>SUM(D33:D43)</f>
        <v>0</v>
      </c>
      <c r="E32" s="273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575" t="s">
        <v>333</v>
      </c>
      <c r="O32" s="19"/>
      <c r="P32" s="19"/>
      <c r="Q32" s="19"/>
      <c r="R32" s="33"/>
      <c r="S32" s="62"/>
      <c r="T32" s="33"/>
      <c r="U32" s="131"/>
      <c r="V32" s="360" t="s">
        <v>60</v>
      </c>
      <c r="W32" s="361" t="s">
        <v>60</v>
      </c>
      <c r="X32" s="361" t="s">
        <v>60</v>
      </c>
      <c r="Y32" s="361" t="s">
        <v>60</v>
      </c>
      <c r="Z32" s="361" t="s">
        <v>60</v>
      </c>
      <c r="AA32" s="361" t="s">
        <v>60</v>
      </c>
      <c r="AB32" s="361" t="s">
        <v>60</v>
      </c>
      <c r="AC32" s="361" t="s">
        <v>60</v>
      </c>
      <c r="AD32" s="361" t="s">
        <v>60</v>
      </c>
      <c r="AE32" s="361" t="s">
        <v>60</v>
      </c>
      <c r="AF32" s="361" t="s">
        <v>60</v>
      </c>
      <c r="AG32" s="361" t="s">
        <v>60</v>
      </c>
      <c r="AH32" s="361" t="s">
        <v>60</v>
      </c>
      <c r="AI32" s="361" t="s">
        <v>60</v>
      </c>
      <c r="AJ32" s="361" t="s">
        <v>60</v>
      </c>
      <c r="AK32" s="361" t="s">
        <v>60</v>
      </c>
      <c r="AL32" s="361" t="s">
        <v>60</v>
      </c>
      <c r="AM32" s="361" t="s">
        <v>60</v>
      </c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</row>
    <row r="33" spans="1:100" s="364" customFormat="1" ht="12.5" hidden="1" x14ac:dyDescent="0.25">
      <c r="A33" s="278"/>
      <c r="B33" s="338" t="s">
        <v>89</v>
      </c>
      <c r="C33" s="355"/>
      <c r="D33" s="451"/>
      <c r="E33" s="273"/>
      <c r="F33" s="370"/>
      <c r="G33" s="370">
        <f t="shared" ref="G33:G43" si="1">D33</f>
        <v>0</v>
      </c>
      <c r="H33" s="79"/>
      <c r="I33" s="79"/>
      <c r="J33" s="79"/>
      <c r="K33" s="79"/>
      <c r="L33" s="79"/>
      <c r="M33" s="79"/>
      <c r="N33" s="455"/>
      <c r="O33" s="127"/>
      <c r="P33" s="127"/>
      <c r="Q33" s="127"/>
      <c r="R33" s="355"/>
      <c r="S33" s="63"/>
      <c r="T33" s="355"/>
      <c r="U33" s="278"/>
      <c r="V33" s="360" t="s">
        <v>61</v>
      </c>
      <c r="W33" s="361" t="s">
        <v>60</v>
      </c>
      <c r="X33" s="361" t="s">
        <v>60</v>
      </c>
      <c r="Y33" s="361" t="s">
        <v>60</v>
      </c>
      <c r="Z33" s="361" t="s">
        <v>60</v>
      </c>
      <c r="AA33" s="361" t="s">
        <v>60</v>
      </c>
      <c r="AB33" s="361" t="s">
        <v>60</v>
      </c>
      <c r="AC33" s="361" t="s">
        <v>60</v>
      </c>
      <c r="AD33" s="361" t="s">
        <v>61</v>
      </c>
      <c r="AE33" s="361" t="s">
        <v>60</v>
      </c>
      <c r="AF33" s="361" t="s">
        <v>60</v>
      </c>
      <c r="AG33" s="361" t="s">
        <v>61</v>
      </c>
      <c r="AH33" s="361" t="s">
        <v>61</v>
      </c>
      <c r="AI33" s="361" t="s">
        <v>60</v>
      </c>
      <c r="AJ33" s="361" t="s">
        <v>61</v>
      </c>
      <c r="AK33" s="361" t="s">
        <v>61</v>
      </c>
      <c r="AL33" s="361" t="s">
        <v>60</v>
      </c>
      <c r="AM33" s="361" t="s">
        <v>60</v>
      </c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</row>
    <row r="34" spans="1:100" s="364" customFormat="1" ht="12.5" hidden="1" x14ac:dyDescent="0.25">
      <c r="A34" s="278"/>
      <c r="B34" s="54" t="s">
        <v>115</v>
      </c>
      <c r="C34" s="355"/>
      <c r="D34" s="451"/>
      <c r="E34" s="273"/>
      <c r="F34" s="370"/>
      <c r="G34" s="370">
        <f t="shared" si="1"/>
        <v>0</v>
      </c>
      <c r="H34" s="79"/>
      <c r="I34" s="79"/>
      <c r="J34" s="79"/>
      <c r="K34" s="79"/>
      <c r="L34" s="79"/>
      <c r="M34" s="79"/>
      <c r="N34" s="452"/>
      <c r="O34" s="127"/>
      <c r="P34" s="127"/>
      <c r="Q34" s="127"/>
      <c r="R34" s="355"/>
      <c r="S34" s="63"/>
      <c r="T34" s="355"/>
      <c r="U34" s="278"/>
      <c r="V34" s="360" t="s">
        <v>60</v>
      </c>
      <c r="W34" s="361" t="s">
        <v>60</v>
      </c>
      <c r="X34" s="361" t="s">
        <v>60</v>
      </c>
      <c r="Y34" s="361" t="s">
        <v>60</v>
      </c>
      <c r="Z34" s="361" t="s">
        <v>60</v>
      </c>
      <c r="AA34" s="361" t="s">
        <v>60</v>
      </c>
      <c r="AB34" s="361" t="s">
        <v>60</v>
      </c>
      <c r="AC34" s="361" t="s">
        <v>60</v>
      </c>
      <c r="AD34" s="361" t="s">
        <v>61</v>
      </c>
      <c r="AE34" s="361" t="s">
        <v>60</v>
      </c>
      <c r="AF34" s="361" t="s">
        <v>60</v>
      </c>
      <c r="AG34" s="361" t="s">
        <v>61</v>
      </c>
      <c r="AH34" s="361" t="s">
        <v>61</v>
      </c>
      <c r="AI34" s="361" t="s">
        <v>61</v>
      </c>
      <c r="AJ34" s="361" t="s">
        <v>61</v>
      </c>
      <c r="AK34" s="361" t="s">
        <v>60</v>
      </c>
      <c r="AL34" s="361" t="s">
        <v>61</v>
      </c>
      <c r="AM34" s="361" t="s">
        <v>61</v>
      </c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00" s="364" customFormat="1" ht="12.5" hidden="1" x14ac:dyDescent="0.25">
      <c r="A35" s="278"/>
      <c r="B35" s="54" t="s">
        <v>76</v>
      </c>
      <c r="C35" s="355"/>
      <c r="D35" s="451"/>
      <c r="E35" s="273"/>
      <c r="F35" s="370"/>
      <c r="G35" s="370">
        <f t="shared" si="1"/>
        <v>0</v>
      </c>
      <c r="H35" s="79"/>
      <c r="I35" s="79"/>
      <c r="J35" s="79"/>
      <c r="K35" s="79"/>
      <c r="L35" s="79"/>
      <c r="M35" s="79"/>
      <c r="N35" s="452"/>
      <c r="O35" s="127"/>
      <c r="P35" s="127"/>
      <c r="Q35" s="127"/>
      <c r="R35" s="355"/>
      <c r="S35" s="63"/>
      <c r="T35" s="355"/>
      <c r="U35" s="278"/>
      <c r="V35" s="360" t="s">
        <v>60</v>
      </c>
      <c r="W35" s="361" t="s">
        <v>60</v>
      </c>
      <c r="X35" s="361" t="s">
        <v>60</v>
      </c>
      <c r="Y35" s="361" t="s">
        <v>60</v>
      </c>
      <c r="Z35" s="361" t="s">
        <v>60</v>
      </c>
      <c r="AA35" s="361" t="s">
        <v>60</v>
      </c>
      <c r="AB35" s="361" t="s">
        <v>60</v>
      </c>
      <c r="AC35" s="361" t="s">
        <v>60</v>
      </c>
      <c r="AD35" s="361" t="s">
        <v>60</v>
      </c>
      <c r="AE35" s="361" t="s">
        <v>60</v>
      </c>
      <c r="AF35" s="361" t="s">
        <v>60</v>
      </c>
      <c r="AG35" s="361" t="s">
        <v>60</v>
      </c>
      <c r="AH35" s="361" t="s">
        <v>61</v>
      </c>
      <c r="AI35" s="361" t="s">
        <v>60</v>
      </c>
      <c r="AJ35" s="361" t="s">
        <v>60</v>
      </c>
      <c r="AK35" s="361" t="s">
        <v>60</v>
      </c>
      <c r="AL35" s="361" t="s">
        <v>60</v>
      </c>
      <c r="AM35" s="361" t="s">
        <v>60</v>
      </c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</row>
    <row r="36" spans="1:100" s="364" customFormat="1" ht="12.5" hidden="1" x14ac:dyDescent="0.25">
      <c r="A36" s="278"/>
      <c r="B36" s="55" t="s">
        <v>124</v>
      </c>
      <c r="C36" s="355"/>
      <c r="D36" s="451"/>
      <c r="E36" s="273"/>
      <c r="F36" s="372"/>
      <c r="G36" s="370">
        <f t="shared" si="1"/>
        <v>0</v>
      </c>
      <c r="H36" s="79"/>
      <c r="I36" s="79"/>
      <c r="J36" s="79"/>
      <c r="K36" s="79"/>
      <c r="L36" s="79"/>
      <c r="M36" s="79"/>
      <c r="N36" s="454"/>
      <c r="O36" s="127"/>
      <c r="P36" s="127"/>
      <c r="Q36" s="127"/>
      <c r="R36" s="355"/>
      <c r="S36" s="63"/>
      <c r="T36" s="355"/>
      <c r="U36" s="278"/>
      <c r="V36" s="360" t="s">
        <v>60</v>
      </c>
      <c r="W36" s="361" t="s">
        <v>60</v>
      </c>
      <c r="X36" s="361" t="s">
        <v>60</v>
      </c>
      <c r="Y36" s="361" t="s">
        <v>60</v>
      </c>
      <c r="Z36" s="361" t="s">
        <v>60</v>
      </c>
      <c r="AA36" s="361" t="s">
        <v>60</v>
      </c>
      <c r="AB36" s="361" t="s">
        <v>60</v>
      </c>
      <c r="AC36" s="361" t="s">
        <v>60</v>
      </c>
      <c r="AD36" s="361" t="s">
        <v>60</v>
      </c>
      <c r="AE36" s="361" t="s">
        <v>60</v>
      </c>
      <c r="AF36" s="361" t="s">
        <v>60</v>
      </c>
      <c r="AG36" s="361" t="s">
        <v>60</v>
      </c>
      <c r="AH36" s="361" t="s">
        <v>61</v>
      </c>
      <c r="AI36" s="361" t="s">
        <v>60</v>
      </c>
      <c r="AJ36" s="361" t="s">
        <v>61</v>
      </c>
      <c r="AK36" s="361" t="s">
        <v>61</v>
      </c>
      <c r="AL36" s="361" t="s">
        <v>60</v>
      </c>
      <c r="AM36" s="361" t="s">
        <v>60</v>
      </c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</row>
    <row r="37" spans="1:100" s="364" customFormat="1" ht="12.5" hidden="1" x14ac:dyDescent="0.25">
      <c r="A37" s="278"/>
      <c r="B37" s="55" t="s">
        <v>125</v>
      </c>
      <c r="C37" s="355"/>
      <c r="D37" s="451"/>
      <c r="E37" s="273"/>
      <c r="F37" s="372"/>
      <c r="G37" s="372">
        <f t="shared" si="1"/>
        <v>0</v>
      </c>
      <c r="H37" s="79"/>
      <c r="I37" s="79"/>
      <c r="J37" s="79"/>
      <c r="K37" s="79"/>
      <c r="L37" s="79"/>
      <c r="M37" s="79"/>
      <c r="N37" s="454"/>
      <c r="O37" s="127"/>
      <c r="P37" s="127"/>
      <c r="Q37" s="127"/>
      <c r="R37" s="355"/>
      <c r="S37" s="63"/>
      <c r="T37" s="355"/>
      <c r="U37" s="278"/>
      <c r="V37" s="360" t="s">
        <v>60</v>
      </c>
      <c r="W37" s="361" t="s">
        <v>60</v>
      </c>
      <c r="X37" s="361" t="s">
        <v>60</v>
      </c>
      <c r="Y37" s="361" t="s">
        <v>60</v>
      </c>
      <c r="Z37" s="361" t="s">
        <v>60</v>
      </c>
      <c r="AA37" s="361" t="s">
        <v>60</v>
      </c>
      <c r="AB37" s="361" t="s">
        <v>60</v>
      </c>
      <c r="AC37" s="361" t="s">
        <v>60</v>
      </c>
      <c r="AD37" s="361" t="s">
        <v>60</v>
      </c>
      <c r="AE37" s="361" t="s">
        <v>60</v>
      </c>
      <c r="AF37" s="361" t="s">
        <v>60</v>
      </c>
      <c r="AG37" s="361" t="s">
        <v>60</v>
      </c>
      <c r="AH37" s="361" t="s">
        <v>61</v>
      </c>
      <c r="AI37" s="361" t="s">
        <v>60</v>
      </c>
      <c r="AJ37" s="361" t="s">
        <v>61</v>
      </c>
      <c r="AK37" s="361" t="s">
        <v>61</v>
      </c>
      <c r="AL37" s="361" t="s">
        <v>60</v>
      </c>
      <c r="AM37" s="361" t="s">
        <v>60</v>
      </c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</row>
    <row r="38" spans="1:100" s="364" customFormat="1" ht="12.5" hidden="1" x14ac:dyDescent="0.25">
      <c r="A38" s="278"/>
      <c r="B38" s="55" t="s">
        <v>75</v>
      </c>
      <c r="C38" s="355"/>
      <c r="D38" s="453"/>
      <c r="E38" s="273"/>
      <c r="F38" s="372"/>
      <c r="G38" s="372">
        <f t="shared" si="1"/>
        <v>0</v>
      </c>
      <c r="H38" s="79"/>
      <c r="I38" s="79"/>
      <c r="J38" s="79"/>
      <c r="K38" s="79"/>
      <c r="L38" s="79"/>
      <c r="M38" s="79"/>
      <c r="N38" s="454"/>
      <c r="O38" s="127"/>
      <c r="P38" s="127"/>
      <c r="Q38" s="127"/>
      <c r="R38" s="355"/>
      <c r="S38" s="63"/>
      <c r="T38" s="355"/>
      <c r="U38" s="278"/>
      <c r="V38" s="360" t="s">
        <v>60</v>
      </c>
      <c r="W38" s="361" t="s">
        <v>60</v>
      </c>
      <c r="X38" s="361" t="s">
        <v>60</v>
      </c>
      <c r="Y38" s="361" t="s">
        <v>60</v>
      </c>
      <c r="Z38" s="361" t="s">
        <v>60</v>
      </c>
      <c r="AA38" s="361" t="s">
        <v>60</v>
      </c>
      <c r="AB38" s="361" t="s">
        <v>60</v>
      </c>
      <c r="AC38" s="361" t="s">
        <v>60</v>
      </c>
      <c r="AD38" s="361" t="s">
        <v>60</v>
      </c>
      <c r="AE38" s="361" t="s">
        <v>60</v>
      </c>
      <c r="AF38" s="361" t="s">
        <v>60</v>
      </c>
      <c r="AG38" s="361" t="s">
        <v>60</v>
      </c>
      <c r="AH38" s="361" t="s">
        <v>61</v>
      </c>
      <c r="AI38" s="361" t="s">
        <v>60</v>
      </c>
      <c r="AJ38" s="361" t="s">
        <v>60</v>
      </c>
      <c r="AK38" s="361" t="s">
        <v>60</v>
      </c>
      <c r="AL38" s="361" t="s">
        <v>60</v>
      </c>
      <c r="AM38" s="361" t="s">
        <v>60</v>
      </c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</row>
    <row r="39" spans="1:100" s="364" customFormat="1" ht="12.5" hidden="1" x14ac:dyDescent="0.25">
      <c r="A39" s="278"/>
      <c r="B39" s="55" t="s">
        <v>126</v>
      </c>
      <c r="C39" s="355"/>
      <c r="D39" s="453"/>
      <c r="E39" s="273"/>
      <c r="F39" s="372"/>
      <c r="G39" s="372">
        <f t="shared" si="1"/>
        <v>0</v>
      </c>
      <c r="H39" s="79"/>
      <c r="I39" s="79"/>
      <c r="J39" s="79"/>
      <c r="K39" s="79"/>
      <c r="L39" s="79"/>
      <c r="M39" s="79"/>
      <c r="N39" s="454"/>
      <c r="O39" s="127"/>
      <c r="P39" s="127"/>
      <c r="Q39" s="127"/>
      <c r="R39" s="355"/>
      <c r="S39" s="63"/>
      <c r="T39" s="355"/>
      <c r="U39" s="278"/>
      <c r="V39" s="360" t="s">
        <v>60</v>
      </c>
      <c r="W39" s="361" t="s">
        <v>60</v>
      </c>
      <c r="X39" s="361" t="s">
        <v>60</v>
      </c>
      <c r="Y39" s="361" t="s">
        <v>60</v>
      </c>
      <c r="Z39" s="361" t="s">
        <v>60</v>
      </c>
      <c r="AA39" s="361" t="s">
        <v>60</v>
      </c>
      <c r="AB39" s="361" t="s">
        <v>60</v>
      </c>
      <c r="AC39" s="361" t="s">
        <v>60</v>
      </c>
      <c r="AD39" s="361" t="s">
        <v>60</v>
      </c>
      <c r="AE39" s="361" t="s">
        <v>60</v>
      </c>
      <c r="AF39" s="361" t="s">
        <v>60</v>
      </c>
      <c r="AG39" s="361" t="s">
        <v>60</v>
      </c>
      <c r="AH39" s="361" t="s">
        <v>61</v>
      </c>
      <c r="AI39" s="361" t="s">
        <v>60</v>
      </c>
      <c r="AJ39" s="361" t="s">
        <v>61</v>
      </c>
      <c r="AK39" s="361" t="s">
        <v>61</v>
      </c>
      <c r="AL39" s="361" t="s">
        <v>60</v>
      </c>
      <c r="AM39" s="361" t="s">
        <v>60</v>
      </c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</row>
    <row r="40" spans="1:100" s="364" customFormat="1" ht="12.5" hidden="1" x14ac:dyDescent="0.25">
      <c r="A40" s="278"/>
      <c r="B40" s="55" t="s">
        <v>106</v>
      </c>
      <c r="C40" s="355"/>
      <c r="D40" s="453"/>
      <c r="E40" s="273"/>
      <c r="F40" s="372"/>
      <c r="G40" s="372">
        <f t="shared" si="1"/>
        <v>0</v>
      </c>
      <c r="H40" s="79"/>
      <c r="I40" s="79"/>
      <c r="J40" s="79"/>
      <c r="K40" s="79"/>
      <c r="L40" s="79"/>
      <c r="M40" s="79"/>
      <c r="N40" s="454"/>
      <c r="O40" s="127"/>
      <c r="P40" s="127"/>
      <c r="Q40" s="127"/>
      <c r="R40" s="355"/>
      <c r="S40" s="63"/>
      <c r="T40" s="355"/>
      <c r="U40" s="278"/>
      <c r="V40" s="360" t="s">
        <v>61</v>
      </c>
      <c r="W40" s="361" t="s">
        <v>60</v>
      </c>
      <c r="X40" s="361" t="s">
        <v>60</v>
      </c>
      <c r="Y40" s="361" t="s">
        <v>60</v>
      </c>
      <c r="Z40" s="361" t="s">
        <v>60</v>
      </c>
      <c r="AA40" s="361" t="s">
        <v>60</v>
      </c>
      <c r="AB40" s="361" t="s">
        <v>60</v>
      </c>
      <c r="AC40" s="361" t="s">
        <v>60</v>
      </c>
      <c r="AD40" s="361" t="s">
        <v>61</v>
      </c>
      <c r="AE40" s="361" t="s">
        <v>61</v>
      </c>
      <c r="AF40" s="361" t="s">
        <v>60</v>
      </c>
      <c r="AG40" s="361" t="s">
        <v>61</v>
      </c>
      <c r="AH40" s="361" t="s">
        <v>61</v>
      </c>
      <c r="AI40" s="361" t="s">
        <v>60</v>
      </c>
      <c r="AJ40" s="361" t="s">
        <v>61</v>
      </c>
      <c r="AK40" s="361" t="s">
        <v>61</v>
      </c>
      <c r="AL40" s="361" t="s">
        <v>60</v>
      </c>
      <c r="AM40" s="361" t="s">
        <v>60</v>
      </c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</row>
    <row r="41" spans="1:100" s="364" customFormat="1" ht="12.5" hidden="1" x14ac:dyDescent="0.25">
      <c r="A41" s="278"/>
      <c r="B41" s="55" t="s">
        <v>284</v>
      </c>
      <c r="C41" s="355"/>
      <c r="D41" s="453"/>
      <c r="E41" s="273"/>
      <c r="F41" s="372"/>
      <c r="G41" s="372">
        <f t="shared" si="1"/>
        <v>0</v>
      </c>
      <c r="H41" s="79"/>
      <c r="I41" s="79"/>
      <c r="J41" s="79"/>
      <c r="K41" s="79"/>
      <c r="L41" s="79"/>
      <c r="M41" s="79"/>
      <c r="N41" s="454"/>
      <c r="O41" s="127"/>
      <c r="P41" s="127"/>
      <c r="Q41" s="127"/>
      <c r="R41" s="355"/>
      <c r="S41" s="63"/>
      <c r="T41" s="355"/>
      <c r="U41" s="278"/>
      <c r="V41" s="360" t="s">
        <v>61</v>
      </c>
      <c r="W41" s="361" t="s">
        <v>61</v>
      </c>
      <c r="X41" s="361" t="s">
        <v>61</v>
      </c>
      <c r="Y41" s="361" t="s">
        <v>61</v>
      </c>
      <c r="Z41" s="361" t="s">
        <v>61</v>
      </c>
      <c r="AA41" s="361" t="s">
        <v>61</v>
      </c>
      <c r="AB41" s="361" t="s">
        <v>61</v>
      </c>
      <c r="AC41" s="361" t="s">
        <v>61</v>
      </c>
      <c r="AD41" s="361" t="s">
        <v>61</v>
      </c>
      <c r="AE41" s="361" t="s">
        <v>61</v>
      </c>
      <c r="AF41" s="361" t="s">
        <v>61</v>
      </c>
      <c r="AG41" s="361" t="s">
        <v>60</v>
      </c>
      <c r="AH41" s="361" t="s">
        <v>61</v>
      </c>
      <c r="AI41" s="361" t="s">
        <v>60</v>
      </c>
      <c r="AJ41" s="361" t="s">
        <v>61</v>
      </c>
      <c r="AK41" s="361" t="s">
        <v>61</v>
      </c>
      <c r="AL41" s="361" t="s">
        <v>60</v>
      </c>
      <c r="AM41" s="361" t="s">
        <v>60</v>
      </c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</row>
    <row r="42" spans="1:100" s="364" customFormat="1" ht="12.5" hidden="1" x14ac:dyDescent="0.25">
      <c r="A42" s="278"/>
      <c r="B42" s="55" t="s">
        <v>140</v>
      </c>
      <c r="C42" s="355"/>
      <c r="D42" s="453"/>
      <c r="E42" s="273"/>
      <c r="F42" s="372"/>
      <c r="G42" s="372">
        <f t="shared" si="1"/>
        <v>0</v>
      </c>
      <c r="H42" s="79"/>
      <c r="I42" s="79"/>
      <c r="J42" s="79"/>
      <c r="K42" s="79"/>
      <c r="L42" s="79"/>
      <c r="M42" s="79"/>
      <c r="N42" s="454"/>
      <c r="O42" s="127"/>
      <c r="P42" s="127"/>
      <c r="Q42" s="127"/>
      <c r="R42" s="355"/>
      <c r="S42" s="63"/>
      <c r="T42" s="355"/>
      <c r="U42" s="278"/>
      <c r="V42" s="360" t="s">
        <v>60</v>
      </c>
      <c r="W42" s="361" t="s">
        <v>61</v>
      </c>
      <c r="X42" s="361" t="s">
        <v>61</v>
      </c>
      <c r="Y42" s="361" t="s">
        <v>61</v>
      </c>
      <c r="Z42" s="361" t="s">
        <v>60</v>
      </c>
      <c r="AA42" s="361" t="s">
        <v>61</v>
      </c>
      <c r="AB42" s="361" t="s">
        <v>61</v>
      </c>
      <c r="AC42" s="361" t="s">
        <v>61</v>
      </c>
      <c r="AD42" s="361" t="s">
        <v>61</v>
      </c>
      <c r="AE42" s="361" t="s">
        <v>61</v>
      </c>
      <c r="AF42" s="361" t="s">
        <v>61</v>
      </c>
      <c r="AG42" s="361" t="s">
        <v>60</v>
      </c>
      <c r="AH42" s="361" t="s">
        <v>61</v>
      </c>
      <c r="AI42" s="361" t="s">
        <v>61</v>
      </c>
      <c r="AJ42" s="361" t="s">
        <v>61</v>
      </c>
      <c r="AK42" s="361" t="s">
        <v>61</v>
      </c>
      <c r="AL42" s="361" t="s">
        <v>61</v>
      </c>
      <c r="AM42" s="361" t="s">
        <v>61</v>
      </c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</row>
    <row r="43" spans="1:100" s="364" customFormat="1" ht="13" thickBot="1" x14ac:dyDescent="0.3">
      <c r="A43" s="278"/>
      <c r="B43" s="38" t="s">
        <v>88</v>
      </c>
      <c r="C43" s="355"/>
      <c r="D43" s="366"/>
      <c r="E43" s="273"/>
      <c r="F43" s="367"/>
      <c r="G43" s="367">
        <f t="shared" si="1"/>
        <v>0</v>
      </c>
      <c r="H43" s="79"/>
      <c r="I43" s="79"/>
      <c r="J43" s="79"/>
      <c r="K43" s="79"/>
      <c r="L43" s="79"/>
      <c r="M43" s="79"/>
      <c r="N43" s="301"/>
      <c r="O43" s="127"/>
      <c r="P43" s="127"/>
      <c r="Q43" s="127"/>
      <c r="R43" s="355"/>
      <c r="S43" s="63"/>
      <c r="T43" s="355"/>
      <c r="U43" s="278"/>
      <c r="V43" s="360" t="s">
        <v>60</v>
      </c>
      <c r="W43" s="361" t="s">
        <v>60</v>
      </c>
      <c r="X43" s="361" t="s">
        <v>60</v>
      </c>
      <c r="Y43" s="361" t="s">
        <v>60</v>
      </c>
      <c r="Z43" s="361" t="s">
        <v>60</v>
      </c>
      <c r="AA43" s="361" t="s">
        <v>60</v>
      </c>
      <c r="AB43" s="361" t="s">
        <v>60</v>
      </c>
      <c r="AC43" s="361" t="s">
        <v>60</v>
      </c>
      <c r="AD43" s="361" t="s">
        <v>60</v>
      </c>
      <c r="AE43" s="361" t="s">
        <v>60</v>
      </c>
      <c r="AF43" s="361" t="s">
        <v>60</v>
      </c>
      <c r="AG43" s="361" t="s">
        <v>60</v>
      </c>
      <c r="AH43" s="361" t="s">
        <v>60</v>
      </c>
      <c r="AI43" s="361" t="s">
        <v>60</v>
      </c>
      <c r="AJ43" s="361" t="s">
        <v>61</v>
      </c>
      <c r="AK43" s="361" t="s">
        <v>60</v>
      </c>
      <c r="AL43" s="361" t="s">
        <v>60</v>
      </c>
      <c r="AM43" s="361" t="s">
        <v>60</v>
      </c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</row>
    <row r="44" spans="1:100" s="364" customFormat="1" ht="18" customHeight="1" x14ac:dyDescent="0.25">
      <c r="A44" s="278"/>
      <c r="B44" s="353"/>
      <c r="C44" s="355"/>
      <c r="D44" s="368"/>
      <c r="E44" s="373"/>
      <c r="F44" s="368"/>
      <c r="G44" s="368"/>
      <c r="H44" s="368"/>
      <c r="I44" s="368"/>
      <c r="J44" s="368"/>
      <c r="K44" s="368"/>
      <c r="L44" s="368"/>
      <c r="M44" s="368"/>
      <c r="N44" s="126"/>
      <c r="O44" s="126"/>
      <c r="P44" s="126"/>
      <c r="Q44" s="126"/>
      <c r="R44" s="374"/>
      <c r="S44" s="280"/>
      <c r="T44" s="278"/>
      <c r="U44" s="278"/>
      <c r="V44" s="360" t="s">
        <v>60</v>
      </c>
      <c r="W44" s="361" t="s">
        <v>60</v>
      </c>
      <c r="X44" s="361" t="s">
        <v>60</v>
      </c>
      <c r="Y44" s="361" t="s">
        <v>60</v>
      </c>
      <c r="Z44" s="361" t="s">
        <v>60</v>
      </c>
      <c r="AA44" s="361" t="s">
        <v>60</v>
      </c>
      <c r="AB44" s="361" t="s">
        <v>60</v>
      </c>
      <c r="AC44" s="361" t="s">
        <v>60</v>
      </c>
      <c r="AD44" s="361" t="s">
        <v>60</v>
      </c>
      <c r="AE44" s="361" t="s">
        <v>60</v>
      </c>
      <c r="AF44" s="361" t="s">
        <v>60</v>
      </c>
      <c r="AG44" s="361" t="s">
        <v>60</v>
      </c>
      <c r="AH44" s="361" t="s">
        <v>60</v>
      </c>
      <c r="AI44" s="361" t="s">
        <v>60</v>
      </c>
      <c r="AJ44" s="361" t="s">
        <v>60</v>
      </c>
      <c r="AK44" s="361" t="s">
        <v>60</v>
      </c>
      <c r="AL44" s="361" t="s">
        <v>60</v>
      </c>
      <c r="AM44" s="361" t="s">
        <v>60</v>
      </c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</row>
    <row r="45" spans="1:100" s="364" customFormat="1" ht="18" customHeight="1" thickBot="1" x14ac:dyDescent="0.3">
      <c r="A45" s="278"/>
      <c r="B45" s="353"/>
      <c r="C45" s="355"/>
      <c r="D45" s="368"/>
      <c r="E45" s="373"/>
      <c r="F45" s="368"/>
      <c r="G45" s="368"/>
      <c r="H45" s="368"/>
      <c r="I45" s="368"/>
      <c r="J45" s="368"/>
      <c r="K45" s="368"/>
      <c r="L45" s="368"/>
      <c r="M45" s="368"/>
      <c r="N45" s="126"/>
      <c r="O45" s="126"/>
      <c r="P45" s="126"/>
      <c r="Q45" s="126"/>
      <c r="R45" s="374"/>
      <c r="S45" s="280"/>
      <c r="T45" s="278"/>
      <c r="U45" s="278"/>
      <c r="V45" s="360" t="s">
        <v>60</v>
      </c>
      <c r="W45" s="361" t="s">
        <v>60</v>
      </c>
      <c r="X45" s="361" t="s">
        <v>60</v>
      </c>
      <c r="Y45" s="361" t="s">
        <v>60</v>
      </c>
      <c r="Z45" s="361" t="s">
        <v>60</v>
      </c>
      <c r="AA45" s="361" t="s">
        <v>60</v>
      </c>
      <c r="AB45" s="361" t="s">
        <v>60</v>
      </c>
      <c r="AC45" s="361" t="s">
        <v>60</v>
      </c>
      <c r="AD45" s="361" t="s">
        <v>60</v>
      </c>
      <c r="AE45" s="361" t="s">
        <v>60</v>
      </c>
      <c r="AF45" s="361" t="s">
        <v>60</v>
      </c>
      <c r="AG45" s="361" t="s">
        <v>60</v>
      </c>
      <c r="AH45" s="361" t="s">
        <v>60</v>
      </c>
      <c r="AI45" s="361" t="s">
        <v>60</v>
      </c>
      <c r="AJ45" s="361" t="s">
        <v>60</v>
      </c>
      <c r="AK45" s="361" t="s">
        <v>60</v>
      </c>
      <c r="AL45" s="361" t="s">
        <v>60</v>
      </c>
      <c r="AM45" s="361" t="s">
        <v>60</v>
      </c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</row>
    <row r="46" spans="1:100" s="364" customFormat="1" ht="18" customHeight="1" thickBot="1" x14ac:dyDescent="0.3">
      <c r="A46" s="278"/>
      <c r="B46" s="35" t="s">
        <v>22</v>
      </c>
      <c r="C46" s="355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130"/>
      <c r="I46" s="44">
        <f t="shared" ref="I46" si="2">SUM(I48,I57,I65,I72,I81,I97,I104)</f>
        <v>0</v>
      </c>
      <c r="J46" s="130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281"/>
      <c r="S46" s="40">
        <f>IFERROR(D46/$D$46,0)</f>
        <v>0</v>
      </c>
      <c r="T46" s="278"/>
      <c r="U46" s="278"/>
      <c r="V46" s="360" t="s">
        <v>60</v>
      </c>
      <c r="W46" s="361" t="s">
        <v>60</v>
      </c>
      <c r="X46" s="361" t="s">
        <v>60</v>
      </c>
      <c r="Y46" s="361" t="s">
        <v>60</v>
      </c>
      <c r="Z46" s="361" t="s">
        <v>60</v>
      </c>
      <c r="AA46" s="361" t="s">
        <v>60</v>
      </c>
      <c r="AB46" s="361" t="s">
        <v>60</v>
      </c>
      <c r="AC46" s="361" t="s">
        <v>60</v>
      </c>
      <c r="AD46" s="361" t="s">
        <v>60</v>
      </c>
      <c r="AE46" s="361" t="s">
        <v>60</v>
      </c>
      <c r="AF46" s="361" t="s">
        <v>60</v>
      </c>
      <c r="AG46" s="361" t="s">
        <v>60</v>
      </c>
      <c r="AH46" s="361" t="s">
        <v>60</v>
      </c>
      <c r="AI46" s="361" t="s">
        <v>60</v>
      </c>
      <c r="AJ46" s="361" t="s">
        <v>60</v>
      </c>
      <c r="AK46" s="361" t="s">
        <v>60</v>
      </c>
      <c r="AL46" s="361" t="s">
        <v>60</v>
      </c>
      <c r="AM46" s="361" t="s">
        <v>60</v>
      </c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</row>
    <row r="47" spans="1:100" s="364" customFormat="1" ht="18" customHeight="1" thickBot="1" x14ac:dyDescent="0.3">
      <c r="A47" s="278"/>
      <c r="B47" s="353"/>
      <c r="C47" s="355"/>
      <c r="D47" s="368"/>
      <c r="E47" s="369"/>
      <c r="F47" s="368"/>
      <c r="G47" s="368"/>
      <c r="H47" s="368"/>
      <c r="I47" s="368"/>
      <c r="J47" s="368"/>
      <c r="K47" s="368"/>
      <c r="L47" s="368"/>
      <c r="M47" s="368"/>
      <c r="N47" s="128"/>
      <c r="O47" s="128"/>
      <c r="P47" s="128"/>
      <c r="Q47" s="128"/>
      <c r="R47" s="374"/>
      <c r="S47" s="280"/>
      <c r="T47" s="278"/>
      <c r="U47" s="278"/>
      <c r="V47" s="360" t="s">
        <v>60</v>
      </c>
      <c r="W47" s="361" t="s">
        <v>60</v>
      </c>
      <c r="X47" s="361" t="s">
        <v>60</v>
      </c>
      <c r="Y47" s="361" t="s">
        <v>60</v>
      </c>
      <c r="Z47" s="361" t="s">
        <v>60</v>
      </c>
      <c r="AA47" s="361" t="s">
        <v>60</v>
      </c>
      <c r="AB47" s="361" t="s">
        <v>60</v>
      </c>
      <c r="AC47" s="361" t="s">
        <v>60</v>
      </c>
      <c r="AD47" s="361" t="s">
        <v>60</v>
      </c>
      <c r="AE47" s="361" t="s">
        <v>60</v>
      </c>
      <c r="AF47" s="361" t="s">
        <v>60</v>
      </c>
      <c r="AG47" s="361" t="s">
        <v>60</v>
      </c>
      <c r="AH47" s="361" t="s">
        <v>60</v>
      </c>
      <c r="AI47" s="361" t="s">
        <v>60</v>
      </c>
      <c r="AJ47" s="361" t="s">
        <v>60</v>
      </c>
      <c r="AK47" s="361" t="s">
        <v>60</v>
      </c>
      <c r="AL47" s="361" t="s">
        <v>60</v>
      </c>
      <c r="AM47" s="361" t="s">
        <v>60</v>
      </c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</row>
    <row r="48" spans="1:100" s="364" customFormat="1" ht="18" customHeight="1" thickBot="1" x14ac:dyDescent="0.35">
      <c r="A48" s="278"/>
      <c r="B48" s="18" t="s">
        <v>100</v>
      </c>
      <c r="C48" s="374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574" t="s">
        <v>333</v>
      </c>
      <c r="O48" s="10"/>
      <c r="P48" s="10"/>
      <c r="Q48" s="10"/>
      <c r="R48" s="278"/>
      <c r="S48" s="274">
        <f t="shared" ref="S48:S53" si="3">IFERROR(D48/$D$46,0)</f>
        <v>0</v>
      </c>
      <c r="T48" s="278"/>
      <c r="U48" s="278"/>
      <c r="V48" s="360" t="s">
        <v>60</v>
      </c>
      <c r="W48" s="361" t="s">
        <v>60</v>
      </c>
      <c r="X48" s="361" t="s">
        <v>60</v>
      </c>
      <c r="Y48" s="361" t="s">
        <v>60</v>
      </c>
      <c r="Z48" s="361" t="s">
        <v>60</v>
      </c>
      <c r="AA48" s="361" t="s">
        <v>60</v>
      </c>
      <c r="AB48" s="361" t="s">
        <v>60</v>
      </c>
      <c r="AC48" s="361" t="s">
        <v>60</v>
      </c>
      <c r="AD48" s="361" t="s">
        <v>60</v>
      </c>
      <c r="AE48" s="361" t="s">
        <v>60</v>
      </c>
      <c r="AF48" s="361" t="s">
        <v>60</v>
      </c>
      <c r="AG48" s="361" t="s">
        <v>60</v>
      </c>
      <c r="AH48" s="361" t="s">
        <v>60</v>
      </c>
      <c r="AI48" s="361" t="s">
        <v>60</v>
      </c>
      <c r="AJ48" s="361" t="s">
        <v>60</v>
      </c>
      <c r="AK48" s="361" t="s">
        <v>60</v>
      </c>
      <c r="AL48" s="361" t="s">
        <v>60</v>
      </c>
      <c r="AM48" s="361" t="s">
        <v>60</v>
      </c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00" s="364" customFormat="1" ht="13.9" hidden="1" customHeight="1" x14ac:dyDescent="0.25">
      <c r="A49" s="278"/>
      <c r="B49" s="338" t="s">
        <v>53</v>
      </c>
      <c r="C49" s="374"/>
      <c r="D49" s="370">
        <f>SUM(F49:G49)</f>
        <v>0</v>
      </c>
      <c r="E49" s="273"/>
      <c r="F49" s="87">
        <f>'Beiblatt Personal'!H20</f>
        <v>0</v>
      </c>
      <c r="G49" s="84">
        <f>'Beiblatt Personal'!I20</f>
        <v>0</v>
      </c>
      <c r="H49" s="79"/>
      <c r="I49" s="439"/>
      <c r="J49" s="79"/>
      <c r="K49" s="439">
        <f>'Beiblatt Personal'!S20</f>
        <v>0</v>
      </c>
      <c r="L49" s="79"/>
      <c r="M49" s="79"/>
      <c r="N49" s="375" t="s">
        <v>30</v>
      </c>
      <c r="O49" s="126"/>
      <c r="P49" s="126"/>
      <c r="Q49" s="126"/>
      <c r="R49" s="278"/>
      <c r="S49" s="376">
        <f>IFERROR(D49/$D$46,0)</f>
        <v>0</v>
      </c>
      <c r="T49" s="278"/>
      <c r="U49" s="278"/>
      <c r="V49" s="360" t="s">
        <v>60</v>
      </c>
      <c r="W49" s="361" t="s">
        <v>60</v>
      </c>
      <c r="X49" s="361" t="s">
        <v>60</v>
      </c>
      <c r="Y49" s="361" t="s">
        <v>60</v>
      </c>
      <c r="Z49" s="361" t="s">
        <v>60</v>
      </c>
      <c r="AA49" s="361" t="s">
        <v>60</v>
      </c>
      <c r="AB49" s="361" t="s">
        <v>60</v>
      </c>
      <c r="AC49" s="361" t="s">
        <v>60</v>
      </c>
      <c r="AD49" s="361" t="s">
        <v>60</v>
      </c>
      <c r="AE49" s="361" t="s">
        <v>60</v>
      </c>
      <c r="AF49" s="361" t="s">
        <v>60</v>
      </c>
      <c r="AG49" s="361" t="s">
        <v>60</v>
      </c>
      <c r="AH49" s="361" t="s">
        <v>61</v>
      </c>
      <c r="AI49" s="361" t="s">
        <v>60</v>
      </c>
      <c r="AJ49" s="361" t="s">
        <v>60</v>
      </c>
      <c r="AK49" s="361" t="s">
        <v>60</v>
      </c>
      <c r="AL49" s="361" t="s">
        <v>60</v>
      </c>
      <c r="AM49" s="361" t="s">
        <v>60</v>
      </c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</row>
    <row r="50" spans="1:100" s="364" customFormat="1" ht="13.9" hidden="1" customHeight="1" x14ac:dyDescent="0.25">
      <c r="A50" s="278"/>
      <c r="B50" s="54" t="s">
        <v>116</v>
      </c>
      <c r="C50" s="374"/>
      <c r="D50" s="370">
        <f>SUM(F50:G50)</f>
        <v>0</v>
      </c>
      <c r="E50" s="273"/>
      <c r="F50" s="363">
        <f>'Beiblatt Personal'!H41</f>
        <v>0</v>
      </c>
      <c r="G50" s="370">
        <f>'Beiblatt Personal'!I41</f>
        <v>0</v>
      </c>
      <c r="H50" s="79"/>
      <c r="I50" s="379">
        <f>'Beiblatt Personal'!N41</f>
        <v>0</v>
      </c>
      <c r="J50" s="79"/>
      <c r="K50" s="379">
        <f>'Beiblatt Personal'!S41</f>
        <v>0</v>
      </c>
      <c r="L50" s="79"/>
      <c r="M50" s="79"/>
      <c r="N50" s="57" t="s">
        <v>30</v>
      </c>
      <c r="O50" s="126"/>
      <c r="P50" s="126"/>
      <c r="Q50" s="126"/>
      <c r="R50" s="278"/>
      <c r="S50" s="377">
        <f t="shared" si="3"/>
        <v>0</v>
      </c>
      <c r="T50" s="278"/>
      <c r="U50" s="278"/>
      <c r="V50" s="360" t="s">
        <v>60</v>
      </c>
      <c r="W50" s="361" t="s">
        <v>60</v>
      </c>
      <c r="X50" s="361" t="s">
        <v>60</v>
      </c>
      <c r="Y50" s="361" t="s">
        <v>60</v>
      </c>
      <c r="Z50" s="361" t="s">
        <v>60</v>
      </c>
      <c r="AA50" s="361" t="s">
        <v>61</v>
      </c>
      <c r="AB50" s="361" t="s">
        <v>60</v>
      </c>
      <c r="AC50" s="361" t="s">
        <v>60</v>
      </c>
      <c r="AD50" s="361" t="s">
        <v>60</v>
      </c>
      <c r="AE50" s="361" t="s">
        <v>60</v>
      </c>
      <c r="AF50" s="361" t="s">
        <v>60</v>
      </c>
      <c r="AG50" s="361" t="s">
        <v>60</v>
      </c>
      <c r="AH50" s="361" t="s">
        <v>61</v>
      </c>
      <c r="AI50" s="361" t="s">
        <v>61</v>
      </c>
      <c r="AJ50" s="361" t="s">
        <v>60</v>
      </c>
      <c r="AK50" s="361" t="s">
        <v>61</v>
      </c>
      <c r="AL50" s="361" t="s">
        <v>61</v>
      </c>
      <c r="AM50" s="361" t="s">
        <v>61</v>
      </c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</row>
    <row r="51" spans="1:100" s="364" customFormat="1" ht="13.9" customHeight="1" x14ac:dyDescent="0.25">
      <c r="A51" s="278"/>
      <c r="B51" s="54" t="s">
        <v>34</v>
      </c>
      <c r="C51" s="374"/>
      <c r="D51" s="370">
        <f>SUM(F51:G51)</f>
        <v>0</v>
      </c>
      <c r="E51" s="273"/>
      <c r="F51" s="363">
        <f>'Beiblatt Personal'!H51</f>
        <v>0</v>
      </c>
      <c r="G51" s="370">
        <f>'Beiblatt Personal'!I51</f>
        <v>0</v>
      </c>
      <c r="H51" s="79"/>
      <c r="I51" s="379"/>
      <c r="J51" s="79"/>
      <c r="K51" s="379"/>
      <c r="L51" s="79"/>
      <c r="M51" s="79"/>
      <c r="N51" s="57" t="s">
        <v>30</v>
      </c>
      <c r="O51" s="126"/>
      <c r="P51" s="126"/>
      <c r="Q51" s="126"/>
      <c r="R51" s="278"/>
      <c r="S51" s="377">
        <f t="shared" si="3"/>
        <v>0</v>
      </c>
      <c r="T51" s="278"/>
      <c r="U51" s="278"/>
      <c r="V51" s="360" t="s">
        <v>60</v>
      </c>
      <c r="W51" s="361" t="s">
        <v>60</v>
      </c>
      <c r="X51" s="361" t="s">
        <v>60</v>
      </c>
      <c r="Y51" s="361" t="s">
        <v>60</v>
      </c>
      <c r="Z51" s="361" t="s">
        <v>60</v>
      </c>
      <c r="AA51" s="361" t="s">
        <v>60</v>
      </c>
      <c r="AB51" s="361" t="s">
        <v>60</v>
      </c>
      <c r="AC51" s="361" t="s">
        <v>60</v>
      </c>
      <c r="AD51" s="361" t="s">
        <v>60</v>
      </c>
      <c r="AE51" s="361" t="s">
        <v>60</v>
      </c>
      <c r="AF51" s="361" t="s">
        <v>60</v>
      </c>
      <c r="AG51" s="361" t="s">
        <v>60</v>
      </c>
      <c r="AH51" s="361" t="s">
        <v>60</v>
      </c>
      <c r="AI51" s="361" t="s">
        <v>60</v>
      </c>
      <c r="AJ51" s="361" t="s">
        <v>60</v>
      </c>
      <c r="AK51" s="361" t="s">
        <v>60</v>
      </c>
      <c r="AL51" s="361" t="s">
        <v>60</v>
      </c>
      <c r="AM51" s="361" t="s">
        <v>60</v>
      </c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</row>
    <row r="52" spans="1:100" s="364" customFormat="1" ht="13.9" customHeight="1" x14ac:dyDescent="0.25">
      <c r="A52" s="278"/>
      <c r="B52" s="54" t="s">
        <v>3</v>
      </c>
      <c r="C52" s="374"/>
      <c r="D52" s="370">
        <f t="shared" ref="D52:D53" si="4">SUM(F52:G52)</f>
        <v>0</v>
      </c>
      <c r="E52" s="273"/>
      <c r="F52" s="363">
        <f>'Beiblatt Personal'!H63</f>
        <v>0</v>
      </c>
      <c r="G52" s="370">
        <f>'Beiblatt Personal'!I63</f>
        <v>0</v>
      </c>
      <c r="H52" s="79"/>
      <c r="I52" s="379"/>
      <c r="J52" s="79"/>
      <c r="K52" s="379">
        <f>'Beiblatt Personal'!S63</f>
        <v>0</v>
      </c>
      <c r="L52" s="79"/>
      <c r="M52" s="79"/>
      <c r="N52" s="57" t="s">
        <v>30</v>
      </c>
      <c r="O52" s="126"/>
      <c r="P52" s="126"/>
      <c r="Q52" s="126"/>
      <c r="R52" s="278"/>
      <c r="S52" s="377">
        <f t="shared" si="3"/>
        <v>0</v>
      </c>
      <c r="T52" s="278"/>
      <c r="U52" s="278"/>
      <c r="V52" s="360" t="s">
        <v>60</v>
      </c>
      <c r="W52" s="361" t="s">
        <v>60</v>
      </c>
      <c r="X52" s="361" t="s">
        <v>60</v>
      </c>
      <c r="Y52" s="361" t="s">
        <v>60</v>
      </c>
      <c r="Z52" s="361" t="s">
        <v>60</v>
      </c>
      <c r="AA52" s="361" t="s">
        <v>60</v>
      </c>
      <c r="AB52" s="361" t="s">
        <v>60</v>
      </c>
      <c r="AC52" s="361" t="s">
        <v>60</v>
      </c>
      <c r="AD52" s="361" t="s">
        <v>60</v>
      </c>
      <c r="AE52" s="361" t="s">
        <v>60</v>
      </c>
      <c r="AF52" s="361" t="s">
        <v>60</v>
      </c>
      <c r="AG52" s="361" t="s">
        <v>60</v>
      </c>
      <c r="AH52" s="361" t="s">
        <v>60</v>
      </c>
      <c r="AI52" s="361" t="s">
        <v>61</v>
      </c>
      <c r="AJ52" s="361" t="s">
        <v>61</v>
      </c>
      <c r="AK52" s="361" t="s">
        <v>61</v>
      </c>
      <c r="AL52" s="361" t="s">
        <v>61</v>
      </c>
      <c r="AM52" s="361" t="s">
        <v>61</v>
      </c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</row>
    <row r="53" spans="1:100" s="364" customFormat="1" ht="13.9" customHeight="1" x14ac:dyDescent="0.25">
      <c r="A53" s="278"/>
      <c r="B53" s="55" t="s">
        <v>54</v>
      </c>
      <c r="C53" s="374"/>
      <c r="D53" s="372">
        <f t="shared" si="4"/>
        <v>0</v>
      </c>
      <c r="E53" s="273"/>
      <c r="F53" s="365">
        <f>'Beiblatt Personal'!H70</f>
        <v>0</v>
      </c>
      <c r="G53" s="372">
        <f>'Beiblatt Personal'!I70</f>
        <v>0</v>
      </c>
      <c r="H53" s="79"/>
      <c r="I53" s="379"/>
      <c r="J53" s="79"/>
      <c r="K53" s="379"/>
      <c r="L53" s="79"/>
      <c r="M53" s="79"/>
      <c r="N53" s="57" t="s">
        <v>30</v>
      </c>
      <c r="O53" s="126"/>
      <c r="P53" s="126"/>
      <c r="Q53" s="126"/>
      <c r="R53" s="278"/>
      <c r="S53" s="377">
        <f t="shared" si="3"/>
        <v>0</v>
      </c>
      <c r="T53" s="278"/>
      <c r="U53" s="278"/>
      <c r="V53" s="360" t="s">
        <v>61</v>
      </c>
      <c r="W53" s="361" t="s">
        <v>61</v>
      </c>
      <c r="X53" s="361" t="s">
        <v>61</v>
      </c>
      <c r="Y53" s="361" t="s">
        <v>61</v>
      </c>
      <c r="Z53" s="361" t="s">
        <v>61</v>
      </c>
      <c r="AA53" s="361" t="s">
        <v>61</v>
      </c>
      <c r="AB53" s="361" t="s">
        <v>61</v>
      </c>
      <c r="AC53" s="361" t="s">
        <v>61</v>
      </c>
      <c r="AD53" s="361" t="s">
        <v>60</v>
      </c>
      <c r="AE53" s="361" t="s">
        <v>61</v>
      </c>
      <c r="AF53" s="361" t="s">
        <v>61</v>
      </c>
      <c r="AG53" s="361" t="s">
        <v>61</v>
      </c>
      <c r="AH53" s="361" t="s">
        <v>60</v>
      </c>
      <c r="AI53" s="361" t="s">
        <v>61</v>
      </c>
      <c r="AJ53" s="361" t="s">
        <v>61</v>
      </c>
      <c r="AK53" s="361" t="s">
        <v>61</v>
      </c>
      <c r="AL53" s="361" t="s">
        <v>61</v>
      </c>
      <c r="AM53" s="361" t="s">
        <v>61</v>
      </c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</row>
    <row r="54" spans="1:100" s="364" customFormat="1" ht="13.9" customHeight="1" x14ac:dyDescent="0.25">
      <c r="A54" s="278"/>
      <c r="B54" s="54" t="s">
        <v>16</v>
      </c>
      <c r="C54" s="374"/>
      <c r="D54" s="370">
        <f>SUM(F54:G54)</f>
        <v>0</v>
      </c>
      <c r="E54" s="273"/>
      <c r="F54" s="363">
        <f>'Beiblatt Personal'!H77</f>
        <v>0</v>
      </c>
      <c r="G54" s="370">
        <f>'Beiblatt Personal'!I77</f>
        <v>0</v>
      </c>
      <c r="H54" s="79"/>
      <c r="I54" s="379"/>
      <c r="J54" s="79"/>
      <c r="K54" s="379">
        <f>'Beiblatt Personal'!S77</f>
        <v>0</v>
      </c>
      <c r="L54" s="79"/>
      <c r="M54" s="79"/>
      <c r="N54" s="57" t="s">
        <v>30</v>
      </c>
      <c r="O54" s="126"/>
      <c r="P54" s="126"/>
      <c r="Q54" s="126"/>
      <c r="R54" s="278"/>
      <c r="S54" s="377">
        <f>IFERROR(D54/$D$46,0)</f>
        <v>0</v>
      </c>
      <c r="T54" s="278"/>
      <c r="U54" s="278"/>
      <c r="V54" s="360" t="s">
        <v>60</v>
      </c>
      <c r="W54" s="361" t="s">
        <v>60</v>
      </c>
      <c r="X54" s="361" t="s">
        <v>60</v>
      </c>
      <c r="Y54" s="361" t="s">
        <v>60</v>
      </c>
      <c r="Z54" s="361" t="s">
        <v>60</v>
      </c>
      <c r="AA54" s="361" t="s">
        <v>60</v>
      </c>
      <c r="AB54" s="361" t="s">
        <v>60</v>
      </c>
      <c r="AC54" s="361" t="s">
        <v>60</v>
      </c>
      <c r="AD54" s="361" t="s">
        <v>60</v>
      </c>
      <c r="AE54" s="361" t="s">
        <v>60</v>
      </c>
      <c r="AF54" s="361" t="s">
        <v>60</v>
      </c>
      <c r="AG54" s="361" t="s">
        <v>60</v>
      </c>
      <c r="AH54" s="361" t="s">
        <v>60</v>
      </c>
      <c r="AI54" s="361" t="s">
        <v>60</v>
      </c>
      <c r="AJ54" s="361" t="s">
        <v>60</v>
      </c>
      <c r="AK54" s="361" t="s">
        <v>61</v>
      </c>
      <c r="AL54" s="361" t="s">
        <v>60</v>
      </c>
      <c r="AM54" s="361" t="s">
        <v>60</v>
      </c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</row>
    <row r="55" spans="1:100" s="364" customFormat="1" ht="13" thickBot="1" x14ac:dyDescent="0.3">
      <c r="A55" s="278"/>
      <c r="B55" s="38" t="s">
        <v>33</v>
      </c>
      <c r="C55" s="374"/>
      <c r="D55" s="366"/>
      <c r="E55" s="273"/>
      <c r="F55" s="367"/>
      <c r="G55" s="367">
        <f>D55</f>
        <v>0</v>
      </c>
      <c r="H55" s="79"/>
      <c r="I55" s="380"/>
      <c r="J55" s="79"/>
      <c r="K55" s="380"/>
      <c r="L55" s="79"/>
      <c r="M55" s="79"/>
      <c r="N55" s="301"/>
      <c r="O55" s="127"/>
      <c r="P55" s="127"/>
      <c r="Q55" s="127"/>
      <c r="R55" s="278"/>
      <c r="S55" s="378">
        <f>IFERROR(D55/$D$46,0)</f>
        <v>0</v>
      </c>
      <c r="T55" s="278"/>
      <c r="U55" s="278"/>
      <c r="V55" s="360" t="s">
        <v>60</v>
      </c>
      <c r="W55" s="361" t="s">
        <v>60</v>
      </c>
      <c r="X55" s="361" t="s">
        <v>60</v>
      </c>
      <c r="Y55" s="361" t="s">
        <v>60</v>
      </c>
      <c r="Z55" s="361" t="s">
        <v>60</v>
      </c>
      <c r="AA55" s="361" t="s">
        <v>60</v>
      </c>
      <c r="AB55" s="361" t="s">
        <v>60</v>
      </c>
      <c r="AC55" s="361" t="s">
        <v>60</v>
      </c>
      <c r="AD55" s="361" t="s">
        <v>60</v>
      </c>
      <c r="AE55" s="361" t="s">
        <v>60</v>
      </c>
      <c r="AF55" s="361" t="s">
        <v>60</v>
      </c>
      <c r="AG55" s="361" t="s">
        <v>60</v>
      </c>
      <c r="AH55" s="361" t="s">
        <v>60</v>
      </c>
      <c r="AI55" s="361" t="s">
        <v>60</v>
      </c>
      <c r="AJ55" s="361" t="s">
        <v>60</v>
      </c>
      <c r="AK55" s="361" t="s">
        <v>60</v>
      </c>
      <c r="AL55" s="361" t="s">
        <v>60</v>
      </c>
      <c r="AM55" s="361" t="s">
        <v>60</v>
      </c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</row>
    <row r="56" spans="1:100" s="364" customFormat="1" ht="18" customHeight="1" thickBot="1" x14ac:dyDescent="0.3">
      <c r="A56" s="278"/>
      <c r="B56" s="353"/>
      <c r="C56" s="374"/>
      <c r="D56" s="368"/>
      <c r="E56" s="369"/>
      <c r="F56" s="368"/>
      <c r="G56" s="368"/>
      <c r="H56" s="368"/>
      <c r="I56" s="368"/>
      <c r="J56" s="368"/>
      <c r="K56" s="368"/>
      <c r="L56" s="368"/>
      <c r="M56" s="368"/>
      <c r="N56" s="396"/>
      <c r="O56" s="396"/>
      <c r="P56" s="396"/>
      <c r="Q56" s="396"/>
      <c r="R56" s="278"/>
      <c r="S56" s="39"/>
      <c r="T56" s="278"/>
      <c r="U56" s="278"/>
      <c r="V56" s="360" t="s">
        <v>60</v>
      </c>
      <c r="W56" s="361" t="s">
        <v>60</v>
      </c>
      <c r="X56" s="361" t="s">
        <v>60</v>
      </c>
      <c r="Y56" s="361" t="s">
        <v>60</v>
      </c>
      <c r="Z56" s="361" t="s">
        <v>60</v>
      </c>
      <c r="AA56" s="361" t="s">
        <v>60</v>
      </c>
      <c r="AB56" s="361" t="s">
        <v>60</v>
      </c>
      <c r="AC56" s="361" t="s">
        <v>60</v>
      </c>
      <c r="AD56" s="361" t="s">
        <v>60</v>
      </c>
      <c r="AE56" s="361" t="s">
        <v>60</v>
      </c>
      <c r="AF56" s="361" t="s">
        <v>60</v>
      </c>
      <c r="AG56" s="361" t="s">
        <v>60</v>
      </c>
      <c r="AH56" s="361" t="s">
        <v>60</v>
      </c>
      <c r="AI56" s="361" t="s">
        <v>60</v>
      </c>
      <c r="AJ56" s="361" t="s">
        <v>60</v>
      </c>
      <c r="AK56" s="361" t="s">
        <v>60</v>
      </c>
      <c r="AL56" s="361" t="s">
        <v>60</v>
      </c>
      <c r="AM56" s="361" t="s">
        <v>60</v>
      </c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</row>
    <row r="57" spans="1:100" s="364" customFormat="1" ht="18" customHeight="1" thickBot="1" x14ac:dyDescent="0.35">
      <c r="A57" s="278"/>
      <c r="B57" s="18" t="s">
        <v>99</v>
      </c>
      <c r="C57" s="374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574" t="s">
        <v>333</v>
      </c>
      <c r="O57" s="10"/>
      <c r="P57" s="10"/>
      <c r="Q57" s="10"/>
      <c r="R57" s="278"/>
      <c r="S57" s="274">
        <f t="shared" ref="S57:S63" si="5">IFERROR(D57/$D$46,0)</f>
        <v>0</v>
      </c>
      <c r="T57" s="278"/>
      <c r="U57" s="278"/>
      <c r="V57" s="360" t="s">
        <v>60</v>
      </c>
      <c r="W57" s="361" t="s">
        <v>60</v>
      </c>
      <c r="X57" s="361" t="s">
        <v>60</v>
      </c>
      <c r="Y57" s="361" t="s">
        <v>60</v>
      </c>
      <c r="Z57" s="361" t="s">
        <v>60</v>
      </c>
      <c r="AA57" s="361" t="s">
        <v>60</v>
      </c>
      <c r="AB57" s="361" t="s">
        <v>60</v>
      </c>
      <c r="AC57" s="361" t="s">
        <v>60</v>
      </c>
      <c r="AD57" s="361" t="s">
        <v>60</v>
      </c>
      <c r="AE57" s="361" t="s">
        <v>60</v>
      </c>
      <c r="AF57" s="361" t="s">
        <v>60</v>
      </c>
      <c r="AG57" s="361" t="s">
        <v>60</v>
      </c>
      <c r="AH57" s="361" t="s">
        <v>60</v>
      </c>
      <c r="AI57" s="361" t="s">
        <v>60</v>
      </c>
      <c r="AJ57" s="361" t="s">
        <v>61</v>
      </c>
      <c r="AK57" s="361" t="s">
        <v>60</v>
      </c>
      <c r="AL57" s="361" t="s">
        <v>60</v>
      </c>
      <c r="AM57" s="361" t="s">
        <v>60</v>
      </c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</row>
    <row r="58" spans="1:100" s="364" customFormat="1" ht="13.9" customHeight="1" x14ac:dyDescent="0.25">
      <c r="A58" s="278"/>
      <c r="B58" s="338" t="s">
        <v>53</v>
      </c>
      <c r="C58" s="374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439"/>
      <c r="J58" s="79"/>
      <c r="K58" s="439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75" t="s">
        <v>30</v>
      </c>
      <c r="O58" s="126"/>
      <c r="P58" s="126"/>
      <c r="Q58" s="126"/>
      <c r="R58" s="278"/>
      <c r="S58" s="376">
        <f t="shared" si="5"/>
        <v>0</v>
      </c>
      <c r="T58" s="278"/>
      <c r="U58" s="278"/>
      <c r="V58" s="360" t="s">
        <v>60</v>
      </c>
      <c r="W58" s="361" t="s">
        <v>60</v>
      </c>
      <c r="X58" s="361" t="s">
        <v>60</v>
      </c>
      <c r="Y58" s="361" t="s">
        <v>60</v>
      </c>
      <c r="Z58" s="361" t="s">
        <v>60</v>
      </c>
      <c r="AA58" s="361" t="s">
        <v>60</v>
      </c>
      <c r="AB58" s="361" t="s">
        <v>60</v>
      </c>
      <c r="AC58" s="361" t="s">
        <v>60</v>
      </c>
      <c r="AD58" s="361" t="s">
        <v>60</v>
      </c>
      <c r="AE58" s="361" t="s">
        <v>60</v>
      </c>
      <c r="AF58" s="361" t="s">
        <v>60</v>
      </c>
      <c r="AG58" s="361" t="s">
        <v>60</v>
      </c>
      <c r="AH58" s="361" t="s">
        <v>60</v>
      </c>
      <c r="AI58" s="361" t="s">
        <v>60</v>
      </c>
      <c r="AJ58" s="361" t="s">
        <v>61</v>
      </c>
      <c r="AK58" s="361" t="s">
        <v>60</v>
      </c>
      <c r="AL58" s="361" t="s">
        <v>60</v>
      </c>
      <c r="AM58" s="361" t="s">
        <v>60</v>
      </c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</row>
    <row r="59" spans="1:100" s="364" customFormat="1" ht="13.9" hidden="1" customHeight="1" x14ac:dyDescent="0.25">
      <c r="A59" s="278"/>
      <c r="B59" s="54" t="s">
        <v>116</v>
      </c>
      <c r="C59" s="374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79">
        <f>SUM('Beiblatt Personal'!N105,'Beiblatt Personal'!N107:N109,'Beiblatt Personal'!N112)</f>
        <v>0</v>
      </c>
      <c r="J59" s="79"/>
      <c r="K59" s="379">
        <f>SUM('Beiblatt Personal'!S105:S109,'Beiblatt Personal'!S112)</f>
        <v>0</v>
      </c>
      <c r="L59" s="79"/>
      <c r="M59" s="79"/>
      <c r="N59" s="57" t="s">
        <v>30</v>
      </c>
      <c r="O59" s="126"/>
      <c r="P59" s="126"/>
      <c r="Q59" s="126"/>
      <c r="R59" s="278"/>
      <c r="S59" s="377">
        <f t="shared" si="5"/>
        <v>0</v>
      </c>
      <c r="T59" s="278"/>
      <c r="U59" s="278"/>
      <c r="V59" s="360" t="s">
        <v>60</v>
      </c>
      <c r="W59" s="361" t="s">
        <v>60</v>
      </c>
      <c r="X59" s="361" t="s">
        <v>60</v>
      </c>
      <c r="Y59" s="361" t="s">
        <v>60</v>
      </c>
      <c r="Z59" s="361" t="s">
        <v>60</v>
      </c>
      <c r="AA59" s="361" t="s">
        <v>61</v>
      </c>
      <c r="AB59" s="361" t="s">
        <v>60</v>
      </c>
      <c r="AC59" s="361" t="s">
        <v>60</v>
      </c>
      <c r="AD59" s="361" t="s">
        <v>60</v>
      </c>
      <c r="AE59" s="361" t="s">
        <v>60</v>
      </c>
      <c r="AF59" s="361" t="s">
        <v>60</v>
      </c>
      <c r="AG59" s="361" t="s">
        <v>60</v>
      </c>
      <c r="AH59" s="361" t="s">
        <v>61</v>
      </c>
      <c r="AI59" s="361" t="s">
        <v>61</v>
      </c>
      <c r="AJ59" s="361" t="s">
        <v>61</v>
      </c>
      <c r="AK59" s="361" t="s">
        <v>61</v>
      </c>
      <c r="AL59" s="361" t="s">
        <v>61</v>
      </c>
      <c r="AM59" s="361" t="s">
        <v>61</v>
      </c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</row>
    <row r="60" spans="1:100" s="364" customFormat="1" ht="13.9" customHeight="1" x14ac:dyDescent="0.25">
      <c r="A60" s="278"/>
      <c r="B60" s="54" t="s">
        <v>34</v>
      </c>
      <c r="C60" s="374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79"/>
      <c r="J60" s="79"/>
      <c r="K60" s="379"/>
      <c r="L60" s="79"/>
      <c r="M60" s="79"/>
      <c r="N60" s="57" t="s">
        <v>30</v>
      </c>
      <c r="O60" s="126"/>
      <c r="P60" s="126"/>
      <c r="Q60" s="126"/>
      <c r="R60" s="278"/>
      <c r="S60" s="377">
        <f t="shared" si="5"/>
        <v>0</v>
      </c>
      <c r="T60" s="278"/>
      <c r="U60" s="278"/>
      <c r="V60" s="360" t="s">
        <v>60</v>
      </c>
      <c r="W60" s="361" t="s">
        <v>60</v>
      </c>
      <c r="X60" s="361" t="s">
        <v>60</v>
      </c>
      <c r="Y60" s="361" t="s">
        <v>60</v>
      </c>
      <c r="Z60" s="361" t="s">
        <v>60</v>
      </c>
      <c r="AA60" s="361" t="s">
        <v>60</v>
      </c>
      <c r="AB60" s="361" t="s">
        <v>60</v>
      </c>
      <c r="AC60" s="361" t="s">
        <v>60</v>
      </c>
      <c r="AD60" s="361" t="s">
        <v>60</v>
      </c>
      <c r="AE60" s="361" t="s">
        <v>60</v>
      </c>
      <c r="AF60" s="361" t="s">
        <v>60</v>
      </c>
      <c r="AG60" s="361" t="s">
        <v>60</v>
      </c>
      <c r="AH60" s="361" t="s">
        <v>60</v>
      </c>
      <c r="AI60" s="361" t="s">
        <v>60</v>
      </c>
      <c r="AJ60" s="361" t="s">
        <v>61</v>
      </c>
      <c r="AK60" s="361" t="s">
        <v>60</v>
      </c>
      <c r="AL60" s="361" t="s">
        <v>60</v>
      </c>
      <c r="AM60" s="361" t="s">
        <v>60</v>
      </c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</row>
    <row r="61" spans="1:100" s="364" customFormat="1" ht="13.9" customHeight="1" x14ac:dyDescent="0.25">
      <c r="A61" s="278"/>
      <c r="B61" s="54" t="s">
        <v>3</v>
      </c>
      <c r="C61" s="374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79"/>
      <c r="J61" s="79"/>
      <c r="K61" s="379">
        <f>SUM('Beiblatt Personal'!S123:S124,'Beiblatt Personal'!S126)</f>
        <v>0</v>
      </c>
      <c r="L61" s="79"/>
      <c r="M61" s="79"/>
      <c r="N61" s="57" t="s">
        <v>30</v>
      </c>
      <c r="O61" s="126"/>
      <c r="P61" s="126"/>
      <c r="Q61" s="126"/>
      <c r="R61" s="278"/>
      <c r="S61" s="377">
        <f t="shared" si="5"/>
        <v>0</v>
      </c>
      <c r="T61" s="278"/>
      <c r="U61" s="278"/>
      <c r="V61" s="360" t="s">
        <v>60</v>
      </c>
      <c r="W61" s="361" t="s">
        <v>60</v>
      </c>
      <c r="X61" s="361" t="s">
        <v>60</v>
      </c>
      <c r="Y61" s="361" t="s">
        <v>60</v>
      </c>
      <c r="Z61" s="361" t="s">
        <v>60</v>
      </c>
      <c r="AA61" s="361" t="s">
        <v>60</v>
      </c>
      <c r="AB61" s="361" t="s">
        <v>60</v>
      </c>
      <c r="AC61" s="361" t="s">
        <v>60</v>
      </c>
      <c r="AD61" s="361" t="s">
        <v>60</v>
      </c>
      <c r="AE61" s="361" t="s">
        <v>60</v>
      </c>
      <c r="AF61" s="361" t="s">
        <v>60</v>
      </c>
      <c r="AG61" s="361" t="s">
        <v>60</v>
      </c>
      <c r="AH61" s="361" t="s">
        <v>60</v>
      </c>
      <c r="AI61" s="361" t="s">
        <v>61</v>
      </c>
      <c r="AJ61" s="361" t="s">
        <v>61</v>
      </c>
      <c r="AK61" s="361" t="s">
        <v>61</v>
      </c>
      <c r="AL61" s="361" t="s">
        <v>61</v>
      </c>
      <c r="AM61" s="361" t="s">
        <v>61</v>
      </c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</row>
    <row r="62" spans="1:100" s="364" customFormat="1" ht="13.9" customHeight="1" x14ac:dyDescent="0.25">
      <c r="A62" s="278"/>
      <c r="B62" s="55" t="s">
        <v>54</v>
      </c>
      <c r="C62" s="374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79"/>
      <c r="J62" s="79"/>
      <c r="K62" s="379"/>
      <c r="L62" s="79"/>
      <c r="M62" s="79"/>
      <c r="N62" s="57" t="s">
        <v>30</v>
      </c>
      <c r="O62" s="126"/>
      <c r="P62" s="126"/>
      <c r="Q62" s="126"/>
      <c r="R62" s="278"/>
      <c r="S62" s="377">
        <f t="shared" si="5"/>
        <v>0</v>
      </c>
      <c r="T62" s="278"/>
      <c r="U62" s="278"/>
      <c r="V62" s="360" t="s">
        <v>61</v>
      </c>
      <c r="W62" s="361" t="s">
        <v>61</v>
      </c>
      <c r="X62" s="361" t="s">
        <v>61</v>
      </c>
      <c r="Y62" s="361" t="s">
        <v>61</v>
      </c>
      <c r="Z62" s="361" t="s">
        <v>61</v>
      </c>
      <c r="AA62" s="361" t="s">
        <v>61</v>
      </c>
      <c r="AB62" s="361" t="s">
        <v>61</v>
      </c>
      <c r="AC62" s="361" t="s">
        <v>61</v>
      </c>
      <c r="AD62" s="361" t="s">
        <v>60</v>
      </c>
      <c r="AE62" s="361" t="s">
        <v>61</v>
      </c>
      <c r="AF62" s="361" t="s">
        <v>61</v>
      </c>
      <c r="AG62" s="361" t="s">
        <v>61</v>
      </c>
      <c r="AH62" s="361" t="s">
        <v>60</v>
      </c>
      <c r="AI62" s="361" t="s">
        <v>61</v>
      </c>
      <c r="AJ62" s="361" t="s">
        <v>61</v>
      </c>
      <c r="AK62" s="361" t="s">
        <v>61</v>
      </c>
      <c r="AL62" s="361" t="s">
        <v>61</v>
      </c>
      <c r="AM62" s="361" t="s">
        <v>61</v>
      </c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</row>
    <row r="63" spans="1:100" s="364" customFormat="1" ht="13.9" customHeight="1" thickBot="1" x14ac:dyDescent="0.3">
      <c r="A63" s="278"/>
      <c r="B63" s="282" t="s">
        <v>16</v>
      </c>
      <c r="C63" s="374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80"/>
      <c r="J63" s="79"/>
      <c r="K63" s="380">
        <f>SUM('Beiblatt Personal'!S136)</f>
        <v>0</v>
      </c>
      <c r="L63" s="79"/>
      <c r="M63" s="79"/>
      <c r="N63" s="381" t="s">
        <v>30</v>
      </c>
      <c r="O63" s="126"/>
      <c r="P63" s="126"/>
      <c r="Q63" s="126"/>
      <c r="R63" s="278"/>
      <c r="S63" s="378">
        <f t="shared" si="5"/>
        <v>0</v>
      </c>
      <c r="T63" s="278"/>
      <c r="U63" s="278"/>
      <c r="V63" s="360" t="s">
        <v>60</v>
      </c>
      <c r="W63" s="361" t="s">
        <v>60</v>
      </c>
      <c r="X63" s="361" t="s">
        <v>60</v>
      </c>
      <c r="Y63" s="361" t="s">
        <v>60</v>
      </c>
      <c r="Z63" s="361" t="s">
        <v>60</v>
      </c>
      <c r="AA63" s="361" t="s">
        <v>60</v>
      </c>
      <c r="AB63" s="361" t="s">
        <v>60</v>
      </c>
      <c r="AC63" s="361" t="s">
        <v>60</v>
      </c>
      <c r="AD63" s="361" t="s">
        <v>60</v>
      </c>
      <c r="AE63" s="361" t="s">
        <v>60</v>
      </c>
      <c r="AF63" s="361" t="s">
        <v>60</v>
      </c>
      <c r="AG63" s="361" t="s">
        <v>61</v>
      </c>
      <c r="AH63" s="361" t="s">
        <v>60</v>
      </c>
      <c r="AI63" s="361" t="s">
        <v>60</v>
      </c>
      <c r="AJ63" s="361" t="s">
        <v>61</v>
      </c>
      <c r="AK63" s="361" t="s">
        <v>61</v>
      </c>
      <c r="AL63" s="361" t="s">
        <v>60</v>
      </c>
      <c r="AM63" s="361" t="s">
        <v>60</v>
      </c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</row>
    <row r="64" spans="1:100" s="364" customFormat="1" ht="18" hidden="1" customHeight="1" thickBot="1" x14ac:dyDescent="0.3">
      <c r="A64" s="278"/>
      <c r="B64" s="353"/>
      <c r="C64" s="374"/>
      <c r="D64" s="368"/>
      <c r="E64" s="369"/>
      <c r="F64" s="368"/>
      <c r="G64" s="368"/>
      <c r="H64" s="368"/>
      <c r="I64" s="368"/>
      <c r="J64" s="368"/>
      <c r="K64" s="368"/>
      <c r="L64" s="368"/>
      <c r="M64" s="368"/>
      <c r="N64" s="396"/>
      <c r="O64" s="396"/>
      <c r="P64" s="396"/>
      <c r="Q64" s="396"/>
      <c r="R64" s="278"/>
      <c r="S64" s="39"/>
      <c r="T64" s="278"/>
      <c r="U64" s="278"/>
      <c r="V64" s="360" t="s">
        <v>60</v>
      </c>
      <c r="W64" s="361" t="s">
        <v>60</v>
      </c>
      <c r="X64" s="361" t="s">
        <v>60</v>
      </c>
      <c r="Y64" s="361" t="s">
        <v>60</v>
      </c>
      <c r="Z64" s="361" t="s">
        <v>60</v>
      </c>
      <c r="AA64" s="361" t="s">
        <v>60</v>
      </c>
      <c r="AB64" s="361" t="s">
        <v>60</v>
      </c>
      <c r="AC64" s="361" t="s">
        <v>60</v>
      </c>
      <c r="AD64" s="361" t="s">
        <v>60</v>
      </c>
      <c r="AE64" s="361" t="s">
        <v>60</v>
      </c>
      <c r="AF64" s="361" t="s">
        <v>60</v>
      </c>
      <c r="AG64" s="361" t="s">
        <v>60</v>
      </c>
      <c r="AH64" s="361" t="s">
        <v>61</v>
      </c>
      <c r="AI64" s="361" t="s">
        <v>60</v>
      </c>
      <c r="AJ64" s="361" t="s">
        <v>60</v>
      </c>
      <c r="AK64" s="361" t="s">
        <v>60</v>
      </c>
      <c r="AL64" s="361" t="s">
        <v>60</v>
      </c>
      <c r="AM64" s="361" t="s">
        <v>60</v>
      </c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</row>
    <row r="65" spans="1:100" s="364" customFormat="1" ht="18" hidden="1" customHeight="1" thickBot="1" x14ac:dyDescent="0.35">
      <c r="A65" s="278"/>
      <c r="B65" s="18" t="s">
        <v>95</v>
      </c>
      <c r="C65" s="374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43">
        <f>SUM(I66:I70)</f>
        <v>0</v>
      </c>
      <c r="J65" s="297"/>
      <c r="K65" s="43">
        <f>SUM(K66:K70)</f>
        <v>0</v>
      </c>
      <c r="L65" s="50"/>
      <c r="M65" s="50"/>
      <c r="N65" s="574" t="s">
        <v>333</v>
      </c>
      <c r="O65" s="397"/>
      <c r="P65" s="397"/>
      <c r="Q65" s="397"/>
      <c r="R65" s="278"/>
      <c r="S65" s="274">
        <f t="shared" ref="S65:S70" si="8">IFERROR(D65/$D$46,0)</f>
        <v>0</v>
      </c>
      <c r="T65" s="278"/>
      <c r="U65" s="278"/>
      <c r="V65" s="360" t="s">
        <v>60</v>
      </c>
      <c r="W65" s="361" t="s">
        <v>60</v>
      </c>
      <c r="X65" s="361" t="s">
        <v>60</v>
      </c>
      <c r="Y65" s="361" t="s">
        <v>60</v>
      </c>
      <c r="Z65" s="361" t="s">
        <v>60</v>
      </c>
      <c r="AA65" s="361" t="s">
        <v>60</v>
      </c>
      <c r="AB65" s="361" t="s">
        <v>60</v>
      </c>
      <c r="AC65" s="361" t="s">
        <v>60</v>
      </c>
      <c r="AD65" s="361" t="s">
        <v>60</v>
      </c>
      <c r="AE65" s="361" t="s">
        <v>60</v>
      </c>
      <c r="AF65" s="361" t="s">
        <v>60</v>
      </c>
      <c r="AG65" s="361" t="s">
        <v>60</v>
      </c>
      <c r="AH65" s="361" t="s">
        <v>61</v>
      </c>
      <c r="AI65" s="361" t="s">
        <v>60</v>
      </c>
      <c r="AJ65" s="361" t="s">
        <v>60</v>
      </c>
      <c r="AK65" s="361" t="s">
        <v>60</v>
      </c>
      <c r="AL65" s="361" t="s">
        <v>60</v>
      </c>
      <c r="AM65" s="361" t="s">
        <v>60</v>
      </c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</row>
    <row r="66" spans="1:100" s="364" customFormat="1" ht="12.5" hidden="1" x14ac:dyDescent="0.25">
      <c r="A66" s="278"/>
      <c r="B66" s="338" t="s">
        <v>27</v>
      </c>
      <c r="C66" s="374"/>
      <c r="D66" s="456"/>
      <c r="E66" s="273"/>
      <c r="F66" s="84">
        <f>D66</f>
        <v>0</v>
      </c>
      <c r="G66" s="84"/>
      <c r="H66" s="79"/>
      <c r="I66" s="79"/>
      <c r="J66" s="79"/>
      <c r="K66" s="456"/>
      <c r="L66" s="79"/>
      <c r="M66" s="79"/>
      <c r="N66" s="455"/>
      <c r="O66" s="127"/>
      <c r="P66" s="127"/>
      <c r="Q66" s="127"/>
      <c r="R66" s="278"/>
      <c r="S66" s="382">
        <f t="shared" si="8"/>
        <v>0</v>
      </c>
      <c r="T66" s="278"/>
      <c r="U66" s="278"/>
      <c r="V66" s="360" t="s">
        <v>60</v>
      </c>
      <c r="W66" s="361" t="s">
        <v>60</v>
      </c>
      <c r="X66" s="361" t="s">
        <v>60</v>
      </c>
      <c r="Y66" s="361" t="s">
        <v>60</v>
      </c>
      <c r="Z66" s="361" t="s">
        <v>60</v>
      </c>
      <c r="AA66" s="361" t="s">
        <v>60</v>
      </c>
      <c r="AB66" s="361" t="s">
        <v>60</v>
      </c>
      <c r="AC66" s="361" t="s">
        <v>60</v>
      </c>
      <c r="AD66" s="361" t="s">
        <v>61</v>
      </c>
      <c r="AE66" s="361" t="s">
        <v>60</v>
      </c>
      <c r="AF66" s="361" t="s">
        <v>60</v>
      </c>
      <c r="AG66" s="361" t="s">
        <v>60</v>
      </c>
      <c r="AH66" s="361" t="s">
        <v>61</v>
      </c>
      <c r="AI66" s="361" t="s">
        <v>60</v>
      </c>
      <c r="AJ66" s="361" t="s">
        <v>61</v>
      </c>
      <c r="AK66" s="361" t="s">
        <v>61</v>
      </c>
      <c r="AL66" s="361" t="s">
        <v>60</v>
      </c>
      <c r="AM66" s="361" t="s">
        <v>60</v>
      </c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</row>
    <row r="67" spans="1:100" s="364" customFormat="1" ht="13" hidden="1" thickBot="1" x14ac:dyDescent="0.3">
      <c r="A67" s="278"/>
      <c r="B67" s="54" t="s">
        <v>5</v>
      </c>
      <c r="C67" s="374"/>
      <c r="D67" s="451"/>
      <c r="E67" s="273"/>
      <c r="F67" s="370">
        <f t="shared" ref="F67:F70" si="9">D67</f>
        <v>0</v>
      </c>
      <c r="G67" s="370"/>
      <c r="H67" s="79"/>
      <c r="I67" s="457"/>
      <c r="J67" s="79"/>
      <c r="K67" s="458"/>
      <c r="L67" s="79"/>
      <c r="M67" s="79"/>
      <c r="N67" s="452"/>
      <c r="O67" s="127"/>
      <c r="P67" s="127"/>
      <c r="Q67" s="127"/>
      <c r="R67" s="278"/>
      <c r="S67" s="377">
        <f t="shared" si="8"/>
        <v>0</v>
      </c>
      <c r="T67" s="278"/>
      <c r="U67" s="278"/>
      <c r="V67" s="360" t="s">
        <v>60</v>
      </c>
      <c r="W67" s="361" t="s">
        <v>60</v>
      </c>
      <c r="X67" s="361" t="s">
        <v>60</v>
      </c>
      <c r="Y67" s="361" t="s">
        <v>60</v>
      </c>
      <c r="Z67" s="361" t="s">
        <v>60</v>
      </c>
      <c r="AA67" s="361" t="s">
        <v>60</v>
      </c>
      <c r="AB67" s="361" t="s">
        <v>60</v>
      </c>
      <c r="AC67" s="361" t="s">
        <v>60</v>
      </c>
      <c r="AD67" s="361" t="s">
        <v>61</v>
      </c>
      <c r="AE67" s="361" t="s">
        <v>60</v>
      </c>
      <c r="AF67" s="361" t="s">
        <v>60</v>
      </c>
      <c r="AG67" s="361" t="s">
        <v>60</v>
      </c>
      <c r="AH67" s="361" t="s">
        <v>61</v>
      </c>
      <c r="AI67" s="361" t="s">
        <v>60</v>
      </c>
      <c r="AJ67" s="361" t="s">
        <v>60</v>
      </c>
      <c r="AK67" s="361" t="s">
        <v>61</v>
      </c>
      <c r="AL67" s="361" t="s">
        <v>60</v>
      </c>
      <c r="AM67" s="361" t="s">
        <v>60</v>
      </c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</row>
    <row r="68" spans="1:100" s="364" customFormat="1" ht="12.5" hidden="1" x14ac:dyDescent="0.25">
      <c r="A68" s="278"/>
      <c r="B68" s="54" t="s">
        <v>110</v>
      </c>
      <c r="C68" s="374"/>
      <c r="D68" s="451"/>
      <c r="E68" s="273"/>
      <c r="F68" s="372">
        <f t="shared" si="9"/>
        <v>0</v>
      </c>
      <c r="G68" s="370"/>
      <c r="H68" s="79"/>
      <c r="I68" s="79"/>
      <c r="J68" s="79"/>
      <c r="K68" s="79"/>
      <c r="L68" s="79"/>
      <c r="M68" s="79"/>
      <c r="N68" s="452"/>
      <c r="O68" s="127"/>
      <c r="P68" s="127"/>
      <c r="Q68" s="127"/>
      <c r="R68" s="278"/>
      <c r="S68" s="377">
        <f t="shared" si="8"/>
        <v>0</v>
      </c>
      <c r="T68" s="278"/>
      <c r="U68" s="278"/>
      <c r="V68" s="360" t="s">
        <v>60</v>
      </c>
      <c r="W68" s="361" t="s">
        <v>61</v>
      </c>
      <c r="X68" s="361" t="s">
        <v>60</v>
      </c>
      <c r="Y68" s="361" t="s">
        <v>60</v>
      </c>
      <c r="Z68" s="361" t="s">
        <v>60</v>
      </c>
      <c r="AA68" s="361" t="s">
        <v>60</v>
      </c>
      <c r="AB68" s="361" t="s">
        <v>60</v>
      </c>
      <c r="AC68" s="361" t="s">
        <v>60</v>
      </c>
      <c r="AD68" s="361" t="s">
        <v>60</v>
      </c>
      <c r="AE68" s="361" t="s">
        <v>60</v>
      </c>
      <c r="AF68" s="361" t="s">
        <v>60</v>
      </c>
      <c r="AG68" s="361" t="s">
        <v>60</v>
      </c>
      <c r="AH68" s="361" t="s">
        <v>61</v>
      </c>
      <c r="AI68" s="361" t="s">
        <v>60</v>
      </c>
      <c r="AJ68" s="361" t="s">
        <v>61</v>
      </c>
      <c r="AK68" s="361" t="s">
        <v>60</v>
      </c>
      <c r="AL68" s="361" t="s">
        <v>60</v>
      </c>
      <c r="AM68" s="361" t="s">
        <v>60</v>
      </c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</row>
    <row r="69" spans="1:100" s="364" customFormat="1" ht="12.5" hidden="1" x14ac:dyDescent="0.25">
      <c r="A69" s="278"/>
      <c r="B69" s="54" t="s">
        <v>55</v>
      </c>
      <c r="C69" s="374"/>
      <c r="D69" s="451"/>
      <c r="E69" s="273"/>
      <c r="F69" s="372">
        <f t="shared" si="9"/>
        <v>0</v>
      </c>
      <c r="G69" s="370"/>
      <c r="H69" s="79"/>
      <c r="I69" s="79"/>
      <c r="J69" s="79"/>
      <c r="K69" s="79"/>
      <c r="L69" s="79"/>
      <c r="M69" s="79"/>
      <c r="N69" s="452"/>
      <c r="O69" s="127"/>
      <c r="P69" s="127"/>
      <c r="Q69" s="127"/>
      <c r="R69" s="278"/>
      <c r="S69" s="384">
        <f t="shared" si="8"/>
        <v>0</v>
      </c>
      <c r="T69" s="278"/>
      <c r="U69" s="278"/>
      <c r="V69" s="360" t="s">
        <v>60</v>
      </c>
      <c r="W69" s="361" t="s">
        <v>60</v>
      </c>
      <c r="X69" s="361" t="s">
        <v>60</v>
      </c>
      <c r="Y69" s="361" t="s">
        <v>60</v>
      </c>
      <c r="Z69" s="361" t="s">
        <v>60</v>
      </c>
      <c r="AA69" s="361" t="s">
        <v>61</v>
      </c>
      <c r="AB69" s="361" t="s">
        <v>60</v>
      </c>
      <c r="AC69" s="361" t="s">
        <v>60</v>
      </c>
      <c r="AD69" s="361" t="s">
        <v>61</v>
      </c>
      <c r="AE69" s="361" t="s">
        <v>60</v>
      </c>
      <c r="AF69" s="361" t="s">
        <v>60</v>
      </c>
      <c r="AG69" s="361" t="s">
        <v>61</v>
      </c>
      <c r="AH69" s="361" t="s">
        <v>61</v>
      </c>
      <c r="AI69" s="361" t="s">
        <v>60</v>
      </c>
      <c r="AJ69" s="361" t="s">
        <v>61</v>
      </c>
      <c r="AK69" s="361" t="s">
        <v>61</v>
      </c>
      <c r="AL69" s="361" t="s">
        <v>60</v>
      </c>
      <c r="AM69" s="361" t="s">
        <v>60</v>
      </c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</row>
    <row r="70" spans="1:100" s="364" customFormat="1" ht="13" hidden="1" thickBot="1" x14ac:dyDescent="0.3">
      <c r="A70" s="278"/>
      <c r="B70" s="38" t="s">
        <v>102</v>
      </c>
      <c r="C70" s="374"/>
      <c r="D70" s="459"/>
      <c r="E70" s="273"/>
      <c r="F70" s="367">
        <f t="shared" si="9"/>
        <v>0</v>
      </c>
      <c r="G70" s="367"/>
      <c r="H70" s="79"/>
      <c r="I70" s="79"/>
      <c r="J70" s="79"/>
      <c r="K70" s="457"/>
      <c r="L70" s="79"/>
      <c r="M70" s="79"/>
      <c r="N70" s="460"/>
      <c r="O70" s="127"/>
      <c r="P70" s="127"/>
      <c r="Q70" s="127"/>
      <c r="R70" s="278"/>
      <c r="S70" s="378">
        <f t="shared" si="8"/>
        <v>0</v>
      </c>
      <c r="T70" s="278"/>
      <c r="U70" s="278"/>
      <c r="V70" s="360" t="s">
        <v>60</v>
      </c>
      <c r="W70" s="361" t="s">
        <v>60</v>
      </c>
      <c r="X70" s="361" t="s">
        <v>60</v>
      </c>
      <c r="Y70" s="361" t="s">
        <v>60</v>
      </c>
      <c r="Z70" s="361" t="s">
        <v>60</v>
      </c>
      <c r="AA70" s="361" t="s">
        <v>60</v>
      </c>
      <c r="AB70" s="361" t="s">
        <v>60</v>
      </c>
      <c r="AC70" s="361" t="s">
        <v>60</v>
      </c>
      <c r="AD70" s="361" t="s">
        <v>60</v>
      </c>
      <c r="AE70" s="361" t="s">
        <v>60</v>
      </c>
      <c r="AF70" s="361" t="s">
        <v>60</v>
      </c>
      <c r="AG70" s="361" t="s">
        <v>60</v>
      </c>
      <c r="AH70" s="361" t="s">
        <v>61</v>
      </c>
      <c r="AI70" s="361" t="s">
        <v>60</v>
      </c>
      <c r="AJ70" s="361" t="s">
        <v>61</v>
      </c>
      <c r="AK70" s="361" t="s">
        <v>61</v>
      </c>
      <c r="AL70" s="361" t="s">
        <v>60</v>
      </c>
      <c r="AM70" s="361" t="s">
        <v>60</v>
      </c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</row>
    <row r="71" spans="1:100" s="364" customFormat="1" ht="18" customHeight="1" thickBot="1" x14ac:dyDescent="0.3">
      <c r="A71" s="278"/>
      <c r="B71" s="353"/>
      <c r="C71" s="374"/>
      <c r="D71" s="368"/>
      <c r="E71" s="369"/>
      <c r="F71" s="368"/>
      <c r="G71" s="368"/>
      <c r="H71" s="368"/>
      <c r="I71" s="368"/>
      <c r="J71" s="368"/>
      <c r="K71" s="368"/>
      <c r="L71" s="368"/>
      <c r="M71" s="368"/>
      <c r="N71" s="396"/>
      <c r="O71" s="396"/>
      <c r="P71" s="396"/>
      <c r="Q71" s="396"/>
      <c r="R71" s="278"/>
      <c r="S71" s="39"/>
      <c r="T71" s="278"/>
      <c r="U71" s="278"/>
      <c r="V71" s="360" t="s">
        <v>60</v>
      </c>
      <c r="W71" s="361" t="s">
        <v>60</v>
      </c>
      <c r="X71" s="361" t="s">
        <v>60</v>
      </c>
      <c r="Y71" s="361" t="s">
        <v>60</v>
      </c>
      <c r="Z71" s="361" t="s">
        <v>60</v>
      </c>
      <c r="AA71" s="361" t="s">
        <v>60</v>
      </c>
      <c r="AB71" s="361" t="s">
        <v>60</v>
      </c>
      <c r="AC71" s="361" t="s">
        <v>60</v>
      </c>
      <c r="AD71" s="361" t="s">
        <v>60</v>
      </c>
      <c r="AE71" s="361" t="s">
        <v>60</v>
      </c>
      <c r="AF71" s="361" t="s">
        <v>60</v>
      </c>
      <c r="AG71" s="361" t="s">
        <v>60</v>
      </c>
      <c r="AH71" s="361" t="s">
        <v>60</v>
      </c>
      <c r="AI71" s="361" t="s">
        <v>60</v>
      </c>
      <c r="AJ71" s="361" t="s">
        <v>60</v>
      </c>
      <c r="AK71" s="361" t="s">
        <v>60</v>
      </c>
      <c r="AL71" s="361" t="s">
        <v>60</v>
      </c>
      <c r="AM71" s="361" t="s">
        <v>60</v>
      </c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</row>
    <row r="72" spans="1:100" s="364" customFormat="1" ht="15.65" customHeight="1" thickBot="1" x14ac:dyDescent="0.35">
      <c r="A72" s="278"/>
      <c r="B72" s="18" t="s">
        <v>6</v>
      </c>
      <c r="C72" s="374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297"/>
      <c r="K72" s="43">
        <f>SUM(K73:K79)</f>
        <v>0</v>
      </c>
      <c r="L72" s="50"/>
      <c r="M72" s="50"/>
      <c r="N72" s="574" t="s">
        <v>333</v>
      </c>
      <c r="O72" s="397"/>
      <c r="P72" s="397"/>
      <c r="Q72" s="397"/>
      <c r="R72" s="278"/>
      <c r="S72" s="274">
        <f t="shared" ref="S72:S79" si="10">IFERROR(D72/$D$46,0)</f>
        <v>0</v>
      </c>
      <c r="T72" s="278"/>
      <c r="U72" s="278"/>
      <c r="V72" s="360" t="s">
        <v>60</v>
      </c>
      <c r="W72" s="361" t="s">
        <v>60</v>
      </c>
      <c r="X72" s="361" t="s">
        <v>60</v>
      </c>
      <c r="Y72" s="361" t="s">
        <v>60</v>
      </c>
      <c r="Z72" s="361" t="s">
        <v>60</v>
      </c>
      <c r="AA72" s="361" t="s">
        <v>60</v>
      </c>
      <c r="AB72" s="361" t="s">
        <v>60</v>
      </c>
      <c r="AC72" s="361" t="s">
        <v>60</v>
      </c>
      <c r="AD72" s="361" t="s">
        <v>61</v>
      </c>
      <c r="AE72" s="361" t="s">
        <v>60</v>
      </c>
      <c r="AF72" s="361" t="s">
        <v>60</v>
      </c>
      <c r="AG72" s="361" t="s">
        <v>60</v>
      </c>
      <c r="AH72" s="361" t="s">
        <v>60</v>
      </c>
      <c r="AI72" s="361" t="s">
        <v>60</v>
      </c>
      <c r="AJ72" s="361" t="s">
        <v>60</v>
      </c>
      <c r="AK72" s="361" t="s">
        <v>60</v>
      </c>
      <c r="AL72" s="361" t="s">
        <v>60</v>
      </c>
      <c r="AM72" s="361" t="s">
        <v>60</v>
      </c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</row>
    <row r="73" spans="1:100" s="364" customFormat="1" ht="13" hidden="1" thickBot="1" x14ac:dyDescent="0.3">
      <c r="A73" s="278"/>
      <c r="B73" s="338" t="s">
        <v>134</v>
      </c>
      <c r="C73" s="374"/>
      <c r="D73" s="456"/>
      <c r="E73" s="273"/>
      <c r="F73" s="87">
        <f>D73</f>
        <v>0</v>
      </c>
      <c r="G73" s="84"/>
      <c r="H73" s="79"/>
      <c r="I73" s="457"/>
      <c r="J73" s="79"/>
      <c r="K73" s="457"/>
      <c r="L73" s="79"/>
      <c r="M73" s="79"/>
      <c r="N73" s="455"/>
      <c r="O73" s="127"/>
      <c r="P73" s="127"/>
      <c r="Q73" s="127"/>
      <c r="R73" s="278"/>
      <c r="S73" s="382">
        <f t="shared" si="10"/>
        <v>0</v>
      </c>
      <c r="T73" s="278"/>
      <c r="U73" s="278"/>
      <c r="V73" s="360" t="s">
        <v>60</v>
      </c>
      <c r="W73" s="361" t="s">
        <v>60</v>
      </c>
      <c r="X73" s="361" t="s">
        <v>60</v>
      </c>
      <c r="Y73" s="361" t="s">
        <v>60</v>
      </c>
      <c r="Z73" s="361" t="s">
        <v>60</v>
      </c>
      <c r="AA73" s="361" t="s">
        <v>60</v>
      </c>
      <c r="AB73" s="361" t="s">
        <v>60</v>
      </c>
      <c r="AC73" s="361" t="s">
        <v>60</v>
      </c>
      <c r="AD73" s="361" t="s">
        <v>61</v>
      </c>
      <c r="AE73" s="361" t="s">
        <v>60</v>
      </c>
      <c r="AF73" s="361" t="s">
        <v>60</v>
      </c>
      <c r="AG73" s="361" t="s">
        <v>60</v>
      </c>
      <c r="AH73" s="361" t="s">
        <v>61</v>
      </c>
      <c r="AI73" s="361" t="s">
        <v>60</v>
      </c>
      <c r="AJ73" s="361" t="s">
        <v>61</v>
      </c>
      <c r="AK73" s="361" t="s">
        <v>61</v>
      </c>
      <c r="AL73" s="361" t="s">
        <v>60</v>
      </c>
      <c r="AM73" s="361" t="s">
        <v>60</v>
      </c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</row>
    <row r="74" spans="1:100" s="364" customFormat="1" ht="12.5" hidden="1" x14ac:dyDescent="0.25">
      <c r="A74" s="278"/>
      <c r="B74" s="86" t="s">
        <v>7</v>
      </c>
      <c r="C74" s="374"/>
      <c r="D74" s="461"/>
      <c r="E74" s="273"/>
      <c r="F74" s="82"/>
      <c r="G74" s="81">
        <f>D74</f>
        <v>0</v>
      </c>
      <c r="H74" s="79"/>
      <c r="I74" s="79"/>
      <c r="J74" s="79"/>
      <c r="K74" s="79"/>
      <c r="L74" s="79"/>
      <c r="M74" s="79"/>
      <c r="N74" s="462"/>
      <c r="O74" s="127"/>
      <c r="P74" s="127"/>
      <c r="Q74" s="127"/>
      <c r="R74" s="278"/>
      <c r="S74" s="377">
        <f t="shared" si="10"/>
        <v>0</v>
      </c>
      <c r="T74" s="278"/>
      <c r="U74" s="278"/>
      <c r="V74" s="360" t="s">
        <v>60</v>
      </c>
      <c r="W74" s="361" t="s">
        <v>60</v>
      </c>
      <c r="X74" s="361" t="s">
        <v>60</v>
      </c>
      <c r="Y74" s="361" t="s">
        <v>60</v>
      </c>
      <c r="Z74" s="361" t="s">
        <v>60</v>
      </c>
      <c r="AA74" s="361" t="s">
        <v>60</v>
      </c>
      <c r="AB74" s="361" t="s">
        <v>60</v>
      </c>
      <c r="AC74" s="361" t="s">
        <v>60</v>
      </c>
      <c r="AD74" s="361" t="s">
        <v>61</v>
      </c>
      <c r="AE74" s="361" t="s">
        <v>60</v>
      </c>
      <c r="AF74" s="361" t="s">
        <v>60</v>
      </c>
      <c r="AG74" s="361" t="s">
        <v>60</v>
      </c>
      <c r="AH74" s="361" t="s">
        <v>61</v>
      </c>
      <c r="AI74" s="361" t="s">
        <v>60</v>
      </c>
      <c r="AJ74" s="361" t="s">
        <v>61</v>
      </c>
      <c r="AK74" s="361" t="s">
        <v>61</v>
      </c>
      <c r="AL74" s="361" t="s">
        <v>60</v>
      </c>
      <c r="AM74" s="361" t="s">
        <v>60</v>
      </c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</row>
    <row r="75" spans="1:100" s="364" customFormat="1" ht="12.5" hidden="1" x14ac:dyDescent="0.25">
      <c r="A75" s="278"/>
      <c r="B75" s="86" t="s">
        <v>56</v>
      </c>
      <c r="C75" s="374"/>
      <c r="D75" s="461"/>
      <c r="E75" s="273"/>
      <c r="F75" s="82">
        <f>D75</f>
        <v>0</v>
      </c>
      <c r="G75" s="81"/>
      <c r="H75" s="79"/>
      <c r="I75" s="79"/>
      <c r="J75" s="79"/>
      <c r="K75" s="79"/>
      <c r="L75" s="79"/>
      <c r="M75" s="79"/>
      <c r="N75" s="452"/>
      <c r="O75" s="127"/>
      <c r="P75" s="127"/>
      <c r="Q75" s="127"/>
      <c r="R75" s="278"/>
      <c r="S75" s="377">
        <f t="shared" si="10"/>
        <v>0</v>
      </c>
      <c r="T75" s="278"/>
      <c r="U75" s="278"/>
      <c r="V75" s="360" t="s">
        <v>60</v>
      </c>
      <c r="W75" s="361" t="s">
        <v>60</v>
      </c>
      <c r="X75" s="361" t="s">
        <v>60</v>
      </c>
      <c r="Y75" s="361" t="s">
        <v>60</v>
      </c>
      <c r="Z75" s="361" t="s">
        <v>60</v>
      </c>
      <c r="AA75" s="361" t="s">
        <v>60</v>
      </c>
      <c r="AB75" s="361" t="s">
        <v>60</v>
      </c>
      <c r="AC75" s="361" t="s">
        <v>60</v>
      </c>
      <c r="AD75" s="361" t="s">
        <v>61</v>
      </c>
      <c r="AE75" s="361" t="s">
        <v>60</v>
      </c>
      <c r="AF75" s="361" t="s">
        <v>60</v>
      </c>
      <c r="AG75" s="361" t="s">
        <v>61</v>
      </c>
      <c r="AH75" s="361" t="s">
        <v>61</v>
      </c>
      <c r="AI75" s="361" t="s">
        <v>60</v>
      </c>
      <c r="AJ75" s="361" t="s">
        <v>61</v>
      </c>
      <c r="AK75" s="361" t="s">
        <v>61</v>
      </c>
      <c r="AL75" s="361" t="s">
        <v>60</v>
      </c>
      <c r="AM75" s="361" t="s">
        <v>60</v>
      </c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</row>
    <row r="76" spans="1:100" s="364" customFormat="1" ht="12.5" hidden="1" x14ac:dyDescent="0.25">
      <c r="A76" s="278"/>
      <c r="B76" s="55" t="s">
        <v>285</v>
      </c>
      <c r="C76" s="374"/>
      <c r="D76" s="451"/>
      <c r="E76" s="273"/>
      <c r="F76" s="363"/>
      <c r="G76" s="370">
        <f>D76</f>
        <v>0</v>
      </c>
      <c r="H76" s="79"/>
      <c r="I76" s="79"/>
      <c r="J76" s="79"/>
      <c r="K76" s="79"/>
      <c r="L76" s="79"/>
      <c r="M76" s="79"/>
      <c r="N76" s="452"/>
      <c r="O76" s="127"/>
      <c r="P76" s="127"/>
      <c r="Q76" s="127"/>
      <c r="R76" s="278"/>
      <c r="S76" s="377">
        <f t="shared" si="10"/>
        <v>0</v>
      </c>
      <c r="T76" s="278"/>
      <c r="U76" s="278"/>
      <c r="V76" s="360" t="s">
        <v>61</v>
      </c>
      <c r="W76" s="361" t="s">
        <v>61</v>
      </c>
      <c r="X76" s="361" t="s">
        <v>61</v>
      </c>
      <c r="Y76" s="361" t="s">
        <v>61</v>
      </c>
      <c r="Z76" s="361" t="s">
        <v>61</v>
      </c>
      <c r="AA76" s="361" t="s">
        <v>61</v>
      </c>
      <c r="AB76" s="361" t="s">
        <v>61</v>
      </c>
      <c r="AC76" s="361" t="s">
        <v>61</v>
      </c>
      <c r="AD76" s="361" t="s">
        <v>61</v>
      </c>
      <c r="AE76" s="361" t="s">
        <v>60</v>
      </c>
      <c r="AF76" s="361" t="s">
        <v>61</v>
      </c>
      <c r="AG76" s="361" t="s">
        <v>61</v>
      </c>
      <c r="AH76" s="361" t="s">
        <v>61</v>
      </c>
      <c r="AI76" s="361" t="s">
        <v>61</v>
      </c>
      <c r="AJ76" s="361" t="s">
        <v>61</v>
      </c>
      <c r="AK76" s="361" t="s">
        <v>61</v>
      </c>
      <c r="AL76" s="361" t="s">
        <v>61</v>
      </c>
      <c r="AM76" s="361" t="s">
        <v>61</v>
      </c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</row>
    <row r="77" spans="1:100" s="364" customFormat="1" ht="12.5" hidden="1" x14ac:dyDescent="0.25">
      <c r="A77" s="278"/>
      <c r="B77" s="54" t="s">
        <v>27</v>
      </c>
      <c r="C77" s="374"/>
      <c r="D77" s="451"/>
      <c r="E77" s="273"/>
      <c r="F77" s="363">
        <f>D77</f>
        <v>0</v>
      </c>
      <c r="G77" s="370"/>
      <c r="H77" s="79"/>
      <c r="I77" s="79"/>
      <c r="J77" s="79"/>
      <c r="K77" s="463"/>
      <c r="L77" s="79"/>
      <c r="M77" s="79"/>
      <c r="N77" s="452"/>
      <c r="O77" s="127"/>
      <c r="P77" s="127"/>
      <c r="Q77" s="127"/>
      <c r="R77" s="278"/>
      <c r="S77" s="377">
        <f t="shared" si="10"/>
        <v>0</v>
      </c>
      <c r="T77" s="278"/>
      <c r="U77" s="278"/>
      <c r="V77" s="360" t="s">
        <v>60</v>
      </c>
      <c r="W77" s="361" t="s">
        <v>60</v>
      </c>
      <c r="X77" s="361" t="s">
        <v>61</v>
      </c>
      <c r="Y77" s="361" t="s">
        <v>61</v>
      </c>
      <c r="Z77" s="361" t="s">
        <v>60</v>
      </c>
      <c r="AA77" s="361" t="s">
        <v>60</v>
      </c>
      <c r="AB77" s="361" t="s">
        <v>60</v>
      </c>
      <c r="AC77" s="361" t="s">
        <v>60</v>
      </c>
      <c r="AD77" s="361" t="s">
        <v>61</v>
      </c>
      <c r="AE77" s="361" t="s">
        <v>60</v>
      </c>
      <c r="AF77" s="361" t="s">
        <v>60</v>
      </c>
      <c r="AG77" s="361" t="s">
        <v>60</v>
      </c>
      <c r="AH77" s="361" t="s">
        <v>61</v>
      </c>
      <c r="AI77" s="361" t="s">
        <v>60</v>
      </c>
      <c r="AJ77" s="361" t="s">
        <v>61</v>
      </c>
      <c r="AK77" s="361" t="s">
        <v>61</v>
      </c>
      <c r="AL77" s="361" t="s">
        <v>60</v>
      </c>
      <c r="AM77" s="361" t="s">
        <v>60</v>
      </c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</row>
    <row r="78" spans="1:100" s="364" customFormat="1" ht="12.5" hidden="1" x14ac:dyDescent="0.25">
      <c r="A78" s="278"/>
      <c r="B78" s="55" t="s">
        <v>43</v>
      </c>
      <c r="C78" s="374"/>
      <c r="D78" s="453"/>
      <c r="E78" s="273"/>
      <c r="F78" s="365"/>
      <c r="G78" s="372">
        <f>D78</f>
        <v>0</v>
      </c>
      <c r="H78" s="79"/>
      <c r="I78" s="79"/>
      <c r="J78" s="79"/>
      <c r="K78" s="464"/>
      <c r="L78" s="79"/>
      <c r="M78" s="79"/>
      <c r="N78" s="452"/>
      <c r="O78" s="127"/>
      <c r="P78" s="127"/>
      <c r="Q78" s="127"/>
      <c r="R78" s="278"/>
      <c r="S78" s="377">
        <f t="shared" si="10"/>
        <v>0</v>
      </c>
      <c r="T78" s="278"/>
      <c r="U78" s="278"/>
      <c r="V78" s="360" t="s">
        <v>61</v>
      </c>
      <c r="W78" s="361" t="s">
        <v>60</v>
      </c>
      <c r="X78" s="361" t="s">
        <v>61</v>
      </c>
      <c r="Y78" s="361" t="s">
        <v>61</v>
      </c>
      <c r="Z78" s="361" t="s">
        <v>61</v>
      </c>
      <c r="AA78" s="361" t="s">
        <v>61</v>
      </c>
      <c r="AB78" s="361" t="s">
        <v>61</v>
      </c>
      <c r="AC78" s="361" t="s">
        <v>61</v>
      </c>
      <c r="AD78" s="361" t="s">
        <v>61</v>
      </c>
      <c r="AE78" s="361" t="s">
        <v>60</v>
      </c>
      <c r="AF78" s="361" t="s">
        <v>60</v>
      </c>
      <c r="AG78" s="361" t="s">
        <v>61</v>
      </c>
      <c r="AH78" s="361" t="s">
        <v>61</v>
      </c>
      <c r="AI78" s="361" t="s">
        <v>60</v>
      </c>
      <c r="AJ78" s="361" t="s">
        <v>61</v>
      </c>
      <c r="AK78" s="361" t="s">
        <v>61</v>
      </c>
      <c r="AL78" s="361" t="s">
        <v>60</v>
      </c>
      <c r="AM78" s="361" t="s">
        <v>60</v>
      </c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  <c r="CT78" s="278"/>
      <c r="CU78" s="278"/>
      <c r="CV78" s="278"/>
    </row>
    <row r="79" spans="1:100" s="364" customFormat="1" ht="13" thickBot="1" x14ac:dyDescent="0.3">
      <c r="A79" s="278"/>
      <c r="B79" s="38" t="s">
        <v>142</v>
      </c>
      <c r="C79" s="374"/>
      <c r="D79" s="366"/>
      <c r="E79" s="273"/>
      <c r="F79" s="387"/>
      <c r="G79" s="367">
        <f t="shared" ref="G79" si="11">D79</f>
        <v>0</v>
      </c>
      <c r="H79" s="79"/>
      <c r="I79" s="79"/>
      <c r="J79" s="79"/>
      <c r="K79" s="481"/>
      <c r="L79" s="79"/>
      <c r="M79" s="79"/>
      <c r="N79" s="301"/>
      <c r="O79" s="127"/>
      <c r="P79" s="127"/>
      <c r="Q79" s="127"/>
      <c r="R79" s="278"/>
      <c r="S79" s="378">
        <f t="shared" si="10"/>
        <v>0</v>
      </c>
      <c r="T79" s="278"/>
      <c r="U79" s="278"/>
      <c r="V79" s="360" t="s">
        <v>60</v>
      </c>
      <c r="W79" s="361" t="s">
        <v>60</v>
      </c>
      <c r="X79" s="361" t="s">
        <v>60</v>
      </c>
      <c r="Y79" s="361" t="s">
        <v>60</v>
      </c>
      <c r="Z79" s="361" t="s">
        <v>60</v>
      </c>
      <c r="AA79" s="361" t="s">
        <v>60</v>
      </c>
      <c r="AB79" s="361" t="s">
        <v>60</v>
      </c>
      <c r="AC79" s="361" t="s">
        <v>60</v>
      </c>
      <c r="AD79" s="361" t="s">
        <v>61</v>
      </c>
      <c r="AE79" s="361" t="s">
        <v>60</v>
      </c>
      <c r="AF79" s="361" t="s">
        <v>60</v>
      </c>
      <c r="AG79" s="361" t="s">
        <v>60</v>
      </c>
      <c r="AH79" s="361" t="s">
        <v>60</v>
      </c>
      <c r="AI79" s="361" t="s">
        <v>60</v>
      </c>
      <c r="AJ79" s="361" t="s">
        <v>60</v>
      </c>
      <c r="AK79" s="361" t="s">
        <v>60</v>
      </c>
      <c r="AL79" s="361" t="s">
        <v>60</v>
      </c>
      <c r="AM79" s="361" t="s">
        <v>60</v>
      </c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</row>
    <row r="80" spans="1:100" s="364" customFormat="1" ht="18" customHeight="1" thickBot="1" x14ac:dyDescent="0.3">
      <c r="A80" s="278"/>
      <c r="B80" s="353"/>
      <c r="C80" s="374"/>
      <c r="D80" s="368"/>
      <c r="E80" s="369"/>
      <c r="F80" s="368"/>
      <c r="G80" s="368"/>
      <c r="H80" s="368"/>
      <c r="I80" s="368"/>
      <c r="J80" s="368"/>
      <c r="K80" s="368"/>
      <c r="L80" s="368"/>
      <c r="M80" s="368"/>
      <c r="N80" s="396"/>
      <c r="O80" s="396"/>
      <c r="P80" s="396"/>
      <c r="Q80" s="396"/>
      <c r="R80" s="278"/>
      <c r="S80" s="39"/>
      <c r="T80" s="278"/>
      <c r="U80" s="278"/>
      <c r="V80" s="360" t="s">
        <v>60</v>
      </c>
      <c r="W80" s="361" t="s">
        <v>60</v>
      </c>
      <c r="X80" s="361" t="s">
        <v>60</v>
      </c>
      <c r="Y80" s="361" t="s">
        <v>60</v>
      </c>
      <c r="Z80" s="361" t="s">
        <v>60</v>
      </c>
      <c r="AA80" s="361" t="s">
        <v>60</v>
      </c>
      <c r="AB80" s="361" t="s">
        <v>60</v>
      </c>
      <c r="AC80" s="361" t="s">
        <v>60</v>
      </c>
      <c r="AD80" s="361" t="s">
        <v>61</v>
      </c>
      <c r="AE80" s="361" t="s">
        <v>60</v>
      </c>
      <c r="AF80" s="361" t="s">
        <v>60</v>
      </c>
      <c r="AG80" s="361" t="s">
        <v>60</v>
      </c>
      <c r="AH80" s="361" t="s">
        <v>60</v>
      </c>
      <c r="AI80" s="361" t="s">
        <v>60</v>
      </c>
      <c r="AJ80" s="361" t="s">
        <v>60</v>
      </c>
      <c r="AK80" s="361" t="s">
        <v>60</v>
      </c>
      <c r="AL80" s="361" t="s">
        <v>60</v>
      </c>
      <c r="AM80" s="361" t="s">
        <v>60</v>
      </c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</row>
    <row r="81" spans="1:100" s="364" customFormat="1" ht="18" customHeight="1" thickBot="1" x14ac:dyDescent="0.35">
      <c r="A81" s="278"/>
      <c r="B81" s="18" t="s">
        <v>18</v>
      </c>
      <c r="C81" s="374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574" t="s">
        <v>333</v>
      </c>
      <c r="O81" s="397"/>
      <c r="P81" s="397"/>
      <c r="Q81" s="397"/>
      <c r="R81" s="278"/>
      <c r="S81" s="274">
        <f t="shared" ref="S81:S95" si="12">IFERROR(D81/$D$46,0)</f>
        <v>0</v>
      </c>
      <c r="T81" s="278"/>
      <c r="U81" s="278"/>
      <c r="V81" s="360" t="s">
        <v>60</v>
      </c>
      <c r="W81" s="361" t="s">
        <v>60</v>
      </c>
      <c r="X81" s="361" t="s">
        <v>60</v>
      </c>
      <c r="Y81" s="361" t="s">
        <v>60</v>
      </c>
      <c r="Z81" s="361" t="s">
        <v>60</v>
      </c>
      <c r="AA81" s="361" t="s">
        <v>60</v>
      </c>
      <c r="AB81" s="361" t="s">
        <v>60</v>
      </c>
      <c r="AC81" s="361" t="s">
        <v>60</v>
      </c>
      <c r="AD81" s="361" t="s">
        <v>60</v>
      </c>
      <c r="AE81" s="361" t="s">
        <v>60</v>
      </c>
      <c r="AF81" s="361" t="s">
        <v>60</v>
      </c>
      <c r="AG81" s="361" t="s">
        <v>60</v>
      </c>
      <c r="AH81" s="361" t="s">
        <v>60</v>
      </c>
      <c r="AI81" s="361" t="s">
        <v>60</v>
      </c>
      <c r="AJ81" s="361" t="s">
        <v>60</v>
      </c>
      <c r="AK81" s="361" t="s">
        <v>60</v>
      </c>
      <c r="AL81" s="361" t="s">
        <v>60</v>
      </c>
      <c r="AM81" s="361" t="s">
        <v>60</v>
      </c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</row>
    <row r="82" spans="1:100" s="364" customFormat="1" ht="13" hidden="1" thickBot="1" x14ac:dyDescent="0.3">
      <c r="A82" s="278"/>
      <c r="B82" s="338" t="s">
        <v>137</v>
      </c>
      <c r="C82" s="374"/>
      <c r="D82" s="456"/>
      <c r="E82" s="273"/>
      <c r="F82" s="87"/>
      <c r="G82" s="84">
        <f>D82</f>
        <v>0</v>
      </c>
      <c r="H82" s="79"/>
      <c r="I82" s="79"/>
      <c r="J82" s="79"/>
      <c r="K82" s="79"/>
      <c r="L82" s="79"/>
      <c r="M82" s="79"/>
      <c r="N82" s="455"/>
      <c r="O82" s="127"/>
      <c r="P82" s="465"/>
      <c r="Q82" s="388" t="s">
        <v>109</v>
      </c>
      <c r="R82" s="278"/>
      <c r="S82" s="382">
        <f t="shared" si="12"/>
        <v>0</v>
      </c>
      <c r="T82" s="278"/>
      <c r="U82" s="278"/>
      <c r="V82" s="360" t="s">
        <v>60</v>
      </c>
      <c r="W82" s="361" t="s">
        <v>60</v>
      </c>
      <c r="X82" s="361" t="s">
        <v>60</v>
      </c>
      <c r="Y82" s="361" t="s">
        <v>60</v>
      </c>
      <c r="Z82" s="361" t="s">
        <v>60</v>
      </c>
      <c r="AA82" s="361" t="s">
        <v>60</v>
      </c>
      <c r="AB82" s="361" t="s">
        <v>60</v>
      </c>
      <c r="AC82" s="361" t="s">
        <v>60</v>
      </c>
      <c r="AD82" s="361" t="s">
        <v>60</v>
      </c>
      <c r="AE82" s="361" t="s">
        <v>60</v>
      </c>
      <c r="AF82" s="361" t="s">
        <v>60</v>
      </c>
      <c r="AG82" s="389" t="s">
        <v>60</v>
      </c>
      <c r="AH82" s="361" t="s">
        <v>61</v>
      </c>
      <c r="AI82" s="361" t="s">
        <v>60</v>
      </c>
      <c r="AJ82" s="361" t="s">
        <v>61</v>
      </c>
      <c r="AK82" s="361" t="s">
        <v>61</v>
      </c>
      <c r="AL82" s="361" t="s">
        <v>60</v>
      </c>
      <c r="AM82" s="361" t="s">
        <v>60</v>
      </c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</row>
    <row r="83" spans="1:100" s="364" customFormat="1" ht="12.5" hidden="1" x14ac:dyDescent="0.25">
      <c r="A83" s="278"/>
      <c r="B83" s="54" t="s">
        <v>117</v>
      </c>
      <c r="C83" s="374"/>
      <c r="D83" s="451"/>
      <c r="E83" s="273"/>
      <c r="F83" s="363"/>
      <c r="G83" s="370">
        <f t="shared" ref="G83:G95" si="13">D83</f>
        <v>0</v>
      </c>
      <c r="H83" s="79"/>
      <c r="I83" s="79"/>
      <c r="J83" s="79"/>
      <c r="K83" s="79"/>
      <c r="L83" s="79"/>
      <c r="M83" s="79"/>
      <c r="N83" s="462"/>
      <c r="O83" s="127"/>
      <c r="P83" s="127"/>
      <c r="Q83" s="127"/>
      <c r="R83" s="278"/>
      <c r="S83" s="377">
        <f t="shared" si="12"/>
        <v>0</v>
      </c>
      <c r="T83" s="278"/>
      <c r="U83" s="278"/>
      <c r="V83" s="360" t="s">
        <v>60</v>
      </c>
      <c r="W83" s="361" t="s">
        <v>60</v>
      </c>
      <c r="X83" s="361" t="s">
        <v>60</v>
      </c>
      <c r="Y83" s="361" t="s">
        <v>60</v>
      </c>
      <c r="Z83" s="361" t="s">
        <v>60</v>
      </c>
      <c r="AA83" s="361" t="s">
        <v>60</v>
      </c>
      <c r="AB83" s="361" t="s">
        <v>60</v>
      </c>
      <c r="AC83" s="361" t="s">
        <v>60</v>
      </c>
      <c r="AD83" s="361" t="s">
        <v>60</v>
      </c>
      <c r="AE83" s="361" t="s">
        <v>60</v>
      </c>
      <c r="AF83" s="361" t="s">
        <v>60</v>
      </c>
      <c r="AG83" s="361" t="s">
        <v>60</v>
      </c>
      <c r="AH83" s="361" t="s">
        <v>61</v>
      </c>
      <c r="AI83" s="361" t="s">
        <v>60</v>
      </c>
      <c r="AJ83" s="361" t="s">
        <v>61</v>
      </c>
      <c r="AK83" s="361" t="s">
        <v>61</v>
      </c>
      <c r="AL83" s="361" t="s">
        <v>60</v>
      </c>
      <c r="AM83" s="361" t="s">
        <v>60</v>
      </c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</row>
    <row r="84" spans="1:100" s="364" customFormat="1" ht="13" hidden="1" thickBot="1" x14ac:dyDescent="0.3">
      <c r="A84" s="278"/>
      <c r="B84" s="54" t="s">
        <v>135</v>
      </c>
      <c r="C84" s="374"/>
      <c r="D84" s="451"/>
      <c r="E84" s="273"/>
      <c r="F84" s="363"/>
      <c r="G84" s="370">
        <f t="shared" si="13"/>
        <v>0</v>
      </c>
      <c r="H84" s="79"/>
      <c r="I84" s="79"/>
      <c r="J84" s="79"/>
      <c r="K84" s="79"/>
      <c r="L84" s="79"/>
      <c r="M84" s="79"/>
      <c r="N84" s="462"/>
      <c r="O84" s="127"/>
      <c r="P84" s="465"/>
      <c r="Q84" s="388" t="s">
        <v>109</v>
      </c>
      <c r="R84" s="278"/>
      <c r="S84" s="377">
        <f t="shared" si="12"/>
        <v>0</v>
      </c>
      <c r="T84" s="278"/>
      <c r="U84" s="278"/>
      <c r="V84" s="360" t="s">
        <v>60</v>
      </c>
      <c r="W84" s="361" t="s">
        <v>60</v>
      </c>
      <c r="X84" s="361" t="s">
        <v>60</v>
      </c>
      <c r="Y84" s="361" t="s">
        <v>60</v>
      </c>
      <c r="Z84" s="361" t="s">
        <v>60</v>
      </c>
      <c r="AA84" s="361" t="s">
        <v>60</v>
      </c>
      <c r="AB84" s="361" t="s">
        <v>60</v>
      </c>
      <c r="AC84" s="361" t="s">
        <v>60</v>
      </c>
      <c r="AD84" s="361" t="s">
        <v>61</v>
      </c>
      <c r="AE84" s="361" t="s">
        <v>60</v>
      </c>
      <c r="AF84" s="361" t="s">
        <v>60</v>
      </c>
      <c r="AG84" s="361" t="s">
        <v>60</v>
      </c>
      <c r="AH84" s="361" t="s">
        <v>61</v>
      </c>
      <c r="AI84" s="361" t="s">
        <v>60</v>
      </c>
      <c r="AJ84" s="361" t="s">
        <v>60</v>
      </c>
      <c r="AK84" s="361" t="s">
        <v>61</v>
      </c>
      <c r="AL84" s="361" t="s">
        <v>60</v>
      </c>
      <c r="AM84" s="361" t="s">
        <v>60</v>
      </c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</row>
    <row r="85" spans="1:100" s="364" customFormat="1" ht="12.5" hidden="1" x14ac:dyDescent="0.25">
      <c r="A85" s="278"/>
      <c r="B85" s="54" t="s">
        <v>91</v>
      </c>
      <c r="C85" s="374"/>
      <c r="D85" s="451"/>
      <c r="E85" s="273"/>
      <c r="F85" s="363"/>
      <c r="G85" s="370">
        <f t="shared" si="13"/>
        <v>0</v>
      </c>
      <c r="H85" s="79"/>
      <c r="I85" s="79"/>
      <c r="J85" s="79"/>
      <c r="K85" s="79"/>
      <c r="L85" s="79"/>
      <c r="M85" s="79"/>
      <c r="N85" s="462"/>
      <c r="O85" s="127"/>
      <c r="P85" s="127"/>
      <c r="Q85" s="127"/>
      <c r="R85" s="278"/>
      <c r="S85" s="377">
        <f t="shared" si="12"/>
        <v>0</v>
      </c>
      <c r="T85" s="278"/>
      <c r="U85" s="278"/>
      <c r="V85" s="360" t="s">
        <v>60</v>
      </c>
      <c r="W85" s="361" t="s">
        <v>60</v>
      </c>
      <c r="X85" s="361" t="s">
        <v>60</v>
      </c>
      <c r="Y85" s="361" t="s">
        <v>60</v>
      </c>
      <c r="Z85" s="361" t="s">
        <v>61</v>
      </c>
      <c r="AA85" s="361" t="s">
        <v>60</v>
      </c>
      <c r="AB85" s="361" t="s">
        <v>60</v>
      </c>
      <c r="AC85" s="361" t="s">
        <v>60</v>
      </c>
      <c r="AD85" s="361" t="s">
        <v>61</v>
      </c>
      <c r="AE85" s="361" t="s">
        <v>60</v>
      </c>
      <c r="AF85" s="361" t="s">
        <v>60</v>
      </c>
      <c r="AG85" s="361" t="s">
        <v>60</v>
      </c>
      <c r="AH85" s="361" t="s">
        <v>61</v>
      </c>
      <c r="AI85" s="361" t="s">
        <v>60</v>
      </c>
      <c r="AJ85" s="361" t="s">
        <v>61</v>
      </c>
      <c r="AK85" s="361" t="s">
        <v>61</v>
      </c>
      <c r="AL85" s="361" t="s">
        <v>60</v>
      </c>
      <c r="AM85" s="361" t="s">
        <v>60</v>
      </c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</row>
    <row r="86" spans="1:100" s="364" customFormat="1" ht="12.5" hidden="1" x14ac:dyDescent="0.25">
      <c r="A86" s="278"/>
      <c r="B86" s="54" t="s">
        <v>26</v>
      </c>
      <c r="C86" s="374"/>
      <c r="D86" s="451"/>
      <c r="E86" s="273"/>
      <c r="F86" s="363"/>
      <c r="G86" s="370">
        <f t="shared" si="13"/>
        <v>0</v>
      </c>
      <c r="H86" s="79"/>
      <c r="I86" s="79"/>
      <c r="J86" s="79"/>
      <c r="K86" s="79"/>
      <c r="L86" s="79"/>
      <c r="M86" s="79"/>
      <c r="N86" s="462"/>
      <c r="O86" s="127"/>
      <c r="P86" s="127"/>
      <c r="Q86" s="127"/>
      <c r="R86" s="278"/>
      <c r="S86" s="377">
        <f t="shared" si="12"/>
        <v>0</v>
      </c>
      <c r="T86" s="278"/>
      <c r="U86" s="278"/>
      <c r="V86" s="360" t="s">
        <v>60</v>
      </c>
      <c r="W86" s="361" t="s">
        <v>60</v>
      </c>
      <c r="X86" s="361" t="s">
        <v>60</v>
      </c>
      <c r="Y86" s="361" t="s">
        <v>60</v>
      </c>
      <c r="Z86" s="361" t="s">
        <v>60</v>
      </c>
      <c r="AA86" s="361" t="s">
        <v>60</v>
      </c>
      <c r="AB86" s="361" t="s">
        <v>60</v>
      </c>
      <c r="AC86" s="361" t="s">
        <v>60</v>
      </c>
      <c r="AD86" s="361" t="s">
        <v>60</v>
      </c>
      <c r="AE86" s="361" t="s">
        <v>60</v>
      </c>
      <c r="AF86" s="361" t="s">
        <v>60</v>
      </c>
      <c r="AG86" s="361" t="s">
        <v>60</v>
      </c>
      <c r="AH86" s="361" t="s">
        <v>61</v>
      </c>
      <c r="AI86" s="361" t="s">
        <v>60</v>
      </c>
      <c r="AJ86" s="361" t="s">
        <v>60</v>
      </c>
      <c r="AK86" s="361" t="s">
        <v>61</v>
      </c>
      <c r="AL86" s="361" t="s">
        <v>60</v>
      </c>
      <c r="AM86" s="361" t="s">
        <v>60</v>
      </c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278"/>
      <c r="CV86" s="278"/>
    </row>
    <row r="87" spans="1:100" s="364" customFormat="1" ht="12.5" hidden="1" x14ac:dyDescent="0.25">
      <c r="A87" s="278"/>
      <c r="B87" s="54" t="s">
        <v>286</v>
      </c>
      <c r="C87" s="374"/>
      <c r="D87" s="451"/>
      <c r="E87" s="273"/>
      <c r="F87" s="363"/>
      <c r="G87" s="370">
        <f t="shared" si="13"/>
        <v>0</v>
      </c>
      <c r="H87" s="79"/>
      <c r="I87" s="79"/>
      <c r="J87" s="79"/>
      <c r="K87" s="79"/>
      <c r="L87" s="79"/>
      <c r="M87" s="79"/>
      <c r="N87" s="462"/>
      <c r="O87" s="127"/>
      <c r="P87" s="127"/>
      <c r="Q87" s="127"/>
      <c r="R87" s="278"/>
      <c r="S87" s="377">
        <f t="shared" si="12"/>
        <v>0</v>
      </c>
      <c r="T87" s="278"/>
      <c r="U87" s="278"/>
      <c r="V87" s="360" t="s">
        <v>61</v>
      </c>
      <c r="W87" s="361" t="s">
        <v>61</v>
      </c>
      <c r="X87" s="361" t="s">
        <v>61</v>
      </c>
      <c r="Y87" s="361" t="s">
        <v>61</v>
      </c>
      <c r="Z87" s="361" t="s">
        <v>61</v>
      </c>
      <c r="AA87" s="361" t="s">
        <v>61</v>
      </c>
      <c r="AB87" s="361" t="s">
        <v>61</v>
      </c>
      <c r="AC87" s="361" t="s">
        <v>61</v>
      </c>
      <c r="AD87" s="361" t="s">
        <v>61</v>
      </c>
      <c r="AE87" s="361" t="s">
        <v>61</v>
      </c>
      <c r="AF87" s="361" t="s">
        <v>61</v>
      </c>
      <c r="AG87" s="361" t="s">
        <v>60</v>
      </c>
      <c r="AH87" s="361" t="s">
        <v>61</v>
      </c>
      <c r="AI87" s="361" t="s">
        <v>61</v>
      </c>
      <c r="AJ87" s="361" t="s">
        <v>61</v>
      </c>
      <c r="AK87" s="361" t="s">
        <v>61</v>
      </c>
      <c r="AL87" s="361" t="s">
        <v>61</v>
      </c>
      <c r="AM87" s="361" t="s">
        <v>61</v>
      </c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</row>
    <row r="88" spans="1:100" s="364" customFormat="1" ht="12.5" hidden="1" x14ac:dyDescent="0.25">
      <c r="A88" s="278"/>
      <c r="B88" s="54" t="s">
        <v>228</v>
      </c>
      <c r="C88" s="374"/>
      <c r="D88" s="451"/>
      <c r="E88" s="273"/>
      <c r="F88" s="363"/>
      <c r="G88" s="370">
        <f t="shared" si="13"/>
        <v>0</v>
      </c>
      <c r="H88" s="79"/>
      <c r="I88" s="79"/>
      <c r="J88" s="79"/>
      <c r="K88" s="79"/>
      <c r="L88" s="79"/>
      <c r="M88" s="79"/>
      <c r="N88" s="462"/>
      <c r="O88" s="127"/>
      <c r="P88" s="127"/>
      <c r="Q88" s="127"/>
      <c r="R88" s="278"/>
      <c r="S88" s="377">
        <f t="shared" si="12"/>
        <v>0</v>
      </c>
      <c r="T88" s="278"/>
      <c r="U88" s="278"/>
      <c r="V88" s="360" t="s">
        <v>60</v>
      </c>
      <c r="W88" s="361" t="s">
        <v>60</v>
      </c>
      <c r="X88" s="361" t="s">
        <v>60</v>
      </c>
      <c r="Y88" s="361" t="s">
        <v>60</v>
      </c>
      <c r="Z88" s="361" t="s">
        <v>60</v>
      </c>
      <c r="AA88" s="361" t="s">
        <v>60</v>
      </c>
      <c r="AB88" s="361" t="s">
        <v>60</v>
      </c>
      <c r="AC88" s="361" t="s">
        <v>60</v>
      </c>
      <c r="AD88" s="361" t="s">
        <v>60</v>
      </c>
      <c r="AE88" s="361" t="s">
        <v>60</v>
      </c>
      <c r="AF88" s="361" t="s">
        <v>60</v>
      </c>
      <c r="AG88" s="361" t="s">
        <v>60</v>
      </c>
      <c r="AH88" s="361" t="s">
        <v>61</v>
      </c>
      <c r="AI88" s="361" t="s">
        <v>60</v>
      </c>
      <c r="AJ88" s="361" t="s">
        <v>60</v>
      </c>
      <c r="AK88" s="361" t="s">
        <v>61</v>
      </c>
      <c r="AL88" s="361" t="s">
        <v>60</v>
      </c>
      <c r="AM88" s="361" t="s">
        <v>60</v>
      </c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</row>
    <row r="89" spans="1:100" s="364" customFormat="1" ht="12.5" hidden="1" x14ac:dyDescent="0.25">
      <c r="A89" s="278"/>
      <c r="B89" s="54" t="s">
        <v>20</v>
      </c>
      <c r="C89" s="374"/>
      <c r="D89" s="451"/>
      <c r="E89" s="273"/>
      <c r="F89" s="363"/>
      <c r="G89" s="370">
        <f t="shared" si="13"/>
        <v>0</v>
      </c>
      <c r="H89" s="79"/>
      <c r="I89" s="79"/>
      <c r="J89" s="79"/>
      <c r="K89" s="79"/>
      <c r="L89" s="79"/>
      <c r="M89" s="79"/>
      <c r="N89" s="462"/>
      <c r="O89" s="127"/>
      <c r="P89" s="127"/>
      <c r="Q89" s="127"/>
      <c r="R89" s="278"/>
      <c r="S89" s="377">
        <f t="shared" si="12"/>
        <v>0</v>
      </c>
      <c r="T89" s="278"/>
      <c r="U89" s="278"/>
      <c r="V89" s="360" t="s">
        <v>60</v>
      </c>
      <c r="W89" s="361" t="s">
        <v>60</v>
      </c>
      <c r="X89" s="361" t="s">
        <v>60</v>
      </c>
      <c r="Y89" s="361" t="s">
        <v>60</v>
      </c>
      <c r="Z89" s="361" t="s">
        <v>60</v>
      </c>
      <c r="AA89" s="361" t="s">
        <v>60</v>
      </c>
      <c r="AB89" s="361" t="s">
        <v>60</v>
      </c>
      <c r="AC89" s="361" t="s">
        <v>60</v>
      </c>
      <c r="AD89" s="361" t="s">
        <v>60</v>
      </c>
      <c r="AE89" s="361" t="s">
        <v>60</v>
      </c>
      <c r="AF89" s="361" t="s">
        <v>60</v>
      </c>
      <c r="AG89" s="361" t="s">
        <v>60</v>
      </c>
      <c r="AH89" s="361" t="s">
        <v>61</v>
      </c>
      <c r="AI89" s="361" t="s">
        <v>60</v>
      </c>
      <c r="AJ89" s="361" t="s">
        <v>61</v>
      </c>
      <c r="AK89" s="361" t="s">
        <v>61</v>
      </c>
      <c r="AL89" s="361" t="s">
        <v>60</v>
      </c>
      <c r="AM89" s="361" t="s">
        <v>60</v>
      </c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278"/>
      <c r="CV89" s="278"/>
    </row>
    <row r="90" spans="1:100" s="364" customFormat="1" ht="12.5" hidden="1" x14ac:dyDescent="0.25">
      <c r="A90" s="278"/>
      <c r="B90" s="54" t="s">
        <v>133</v>
      </c>
      <c r="C90" s="374"/>
      <c r="D90" s="451"/>
      <c r="E90" s="273"/>
      <c r="F90" s="363"/>
      <c r="G90" s="370">
        <f t="shared" si="13"/>
        <v>0</v>
      </c>
      <c r="H90" s="79"/>
      <c r="I90" s="79"/>
      <c r="J90" s="79"/>
      <c r="K90" s="79"/>
      <c r="L90" s="79"/>
      <c r="M90" s="79"/>
      <c r="N90" s="462"/>
      <c r="O90" s="127"/>
      <c r="P90" s="127"/>
      <c r="Q90" s="127"/>
      <c r="R90" s="278"/>
      <c r="S90" s="377">
        <f t="shared" si="12"/>
        <v>0</v>
      </c>
      <c r="T90" s="278"/>
      <c r="U90" s="278"/>
      <c r="V90" s="360" t="s">
        <v>60</v>
      </c>
      <c r="W90" s="361" t="s">
        <v>60</v>
      </c>
      <c r="X90" s="361" t="s">
        <v>60</v>
      </c>
      <c r="Y90" s="361" t="s">
        <v>60</v>
      </c>
      <c r="Z90" s="361" t="s">
        <v>60</v>
      </c>
      <c r="AA90" s="361" t="s">
        <v>60</v>
      </c>
      <c r="AB90" s="361" t="s">
        <v>60</v>
      </c>
      <c r="AC90" s="361" t="s">
        <v>60</v>
      </c>
      <c r="AD90" s="361" t="s">
        <v>61</v>
      </c>
      <c r="AE90" s="361" t="s">
        <v>60</v>
      </c>
      <c r="AF90" s="361" t="s">
        <v>60</v>
      </c>
      <c r="AG90" s="361" t="s">
        <v>60</v>
      </c>
      <c r="AH90" s="361" t="s">
        <v>61</v>
      </c>
      <c r="AI90" s="361" t="s">
        <v>61</v>
      </c>
      <c r="AJ90" s="361" t="s">
        <v>61</v>
      </c>
      <c r="AK90" s="361" t="s">
        <v>61</v>
      </c>
      <c r="AL90" s="361" t="s">
        <v>61</v>
      </c>
      <c r="AM90" s="361" t="s">
        <v>61</v>
      </c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</row>
    <row r="91" spans="1:100" s="364" customFormat="1" ht="12.5" hidden="1" x14ac:dyDescent="0.25">
      <c r="A91" s="278"/>
      <c r="B91" s="54" t="s">
        <v>132</v>
      </c>
      <c r="C91" s="374"/>
      <c r="D91" s="451"/>
      <c r="E91" s="273"/>
      <c r="F91" s="363"/>
      <c r="G91" s="370">
        <f t="shared" si="13"/>
        <v>0</v>
      </c>
      <c r="H91" s="79"/>
      <c r="I91" s="79"/>
      <c r="J91" s="79"/>
      <c r="K91" s="79"/>
      <c r="L91" s="79"/>
      <c r="M91" s="79"/>
      <c r="N91" s="462"/>
      <c r="O91" s="127"/>
      <c r="P91" s="127"/>
      <c r="Q91" s="127"/>
      <c r="R91" s="278"/>
      <c r="S91" s="377">
        <f t="shared" si="12"/>
        <v>0</v>
      </c>
      <c r="T91" s="278"/>
      <c r="U91" s="278"/>
      <c r="V91" s="360" t="s">
        <v>60</v>
      </c>
      <c r="W91" s="361" t="s">
        <v>60</v>
      </c>
      <c r="X91" s="361" t="s">
        <v>60</v>
      </c>
      <c r="Y91" s="361" t="s">
        <v>60</v>
      </c>
      <c r="Z91" s="361" t="s">
        <v>60</v>
      </c>
      <c r="AA91" s="361" t="s">
        <v>60</v>
      </c>
      <c r="AB91" s="361" t="s">
        <v>60</v>
      </c>
      <c r="AC91" s="361" t="s">
        <v>60</v>
      </c>
      <c r="AD91" s="361" t="s">
        <v>61</v>
      </c>
      <c r="AE91" s="361" t="s">
        <v>60</v>
      </c>
      <c r="AF91" s="361" t="s">
        <v>60</v>
      </c>
      <c r="AG91" s="361" t="s">
        <v>60</v>
      </c>
      <c r="AH91" s="361" t="s">
        <v>61</v>
      </c>
      <c r="AI91" s="361" t="s">
        <v>60</v>
      </c>
      <c r="AJ91" s="361" t="s">
        <v>61</v>
      </c>
      <c r="AK91" s="361" t="s">
        <v>61</v>
      </c>
      <c r="AL91" s="361" t="s">
        <v>60</v>
      </c>
      <c r="AM91" s="361" t="s">
        <v>60</v>
      </c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278"/>
      <c r="CV91" s="278"/>
    </row>
    <row r="92" spans="1:100" s="364" customFormat="1" ht="12.5" hidden="1" x14ac:dyDescent="0.25">
      <c r="A92" s="278"/>
      <c r="B92" s="54" t="s">
        <v>58</v>
      </c>
      <c r="C92" s="374"/>
      <c r="D92" s="451"/>
      <c r="E92" s="273"/>
      <c r="F92" s="363"/>
      <c r="G92" s="370">
        <f t="shared" si="13"/>
        <v>0</v>
      </c>
      <c r="H92" s="79"/>
      <c r="I92" s="79"/>
      <c r="J92" s="79"/>
      <c r="K92" s="79"/>
      <c r="L92" s="79"/>
      <c r="M92" s="79"/>
      <c r="N92" s="462"/>
      <c r="O92" s="127"/>
      <c r="P92" s="127"/>
      <c r="Q92" s="127"/>
      <c r="R92" s="278"/>
      <c r="S92" s="377">
        <f t="shared" si="12"/>
        <v>0</v>
      </c>
      <c r="T92" s="278"/>
      <c r="U92" s="278"/>
      <c r="V92" s="360" t="s">
        <v>60</v>
      </c>
      <c r="W92" s="361" t="s">
        <v>60</v>
      </c>
      <c r="X92" s="361" t="s">
        <v>60</v>
      </c>
      <c r="Y92" s="361" t="s">
        <v>60</v>
      </c>
      <c r="Z92" s="361" t="s">
        <v>60</v>
      </c>
      <c r="AA92" s="361" t="s">
        <v>60</v>
      </c>
      <c r="AB92" s="361" t="s">
        <v>60</v>
      </c>
      <c r="AC92" s="361" t="s">
        <v>60</v>
      </c>
      <c r="AD92" s="361" t="s">
        <v>61</v>
      </c>
      <c r="AE92" s="361" t="s">
        <v>60</v>
      </c>
      <c r="AF92" s="361" t="s">
        <v>60</v>
      </c>
      <c r="AG92" s="361" t="s">
        <v>60</v>
      </c>
      <c r="AH92" s="361" t="s">
        <v>61</v>
      </c>
      <c r="AI92" s="361" t="s">
        <v>60</v>
      </c>
      <c r="AJ92" s="361" t="s">
        <v>60</v>
      </c>
      <c r="AK92" s="361" t="s">
        <v>60</v>
      </c>
      <c r="AL92" s="361" t="s">
        <v>60</v>
      </c>
      <c r="AM92" s="361" t="s">
        <v>60</v>
      </c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</row>
    <row r="93" spans="1:100" s="364" customFormat="1" ht="12.5" hidden="1" x14ac:dyDescent="0.25">
      <c r="A93" s="278"/>
      <c r="B93" s="55" t="s">
        <v>57</v>
      </c>
      <c r="C93" s="374"/>
      <c r="D93" s="453"/>
      <c r="E93" s="273"/>
      <c r="F93" s="365"/>
      <c r="G93" s="372">
        <f t="shared" si="13"/>
        <v>0</v>
      </c>
      <c r="H93" s="79"/>
      <c r="I93" s="79"/>
      <c r="J93" s="79"/>
      <c r="K93" s="79"/>
      <c r="L93" s="79"/>
      <c r="M93" s="79"/>
      <c r="N93" s="462"/>
      <c r="O93" s="127"/>
      <c r="P93" s="127"/>
      <c r="Q93" s="127"/>
      <c r="R93" s="278"/>
      <c r="S93" s="384">
        <f t="shared" si="12"/>
        <v>0</v>
      </c>
      <c r="T93" s="278"/>
      <c r="U93" s="278"/>
      <c r="V93" s="360" t="s">
        <v>60</v>
      </c>
      <c r="W93" s="361" t="s">
        <v>60</v>
      </c>
      <c r="X93" s="361" t="s">
        <v>60</v>
      </c>
      <c r="Y93" s="361" t="s">
        <v>60</v>
      </c>
      <c r="Z93" s="361" t="s">
        <v>60</v>
      </c>
      <c r="AA93" s="361" t="s">
        <v>60</v>
      </c>
      <c r="AB93" s="361" t="s">
        <v>60</v>
      </c>
      <c r="AC93" s="361" t="s">
        <v>60</v>
      </c>
      <c r="AD93" s="361" t="s">
        <v>60</v>
      </c>
      <c r="AE93" s="361" t="s">
        <v>60</v>
      </c>
      <c r="AF93" s="361" t="s">
        <v>60</v>
      </c>
      <c r="AG93" s="361" t="s">
        <v>60</v>
      </c>
      <c r="AH93" s="361" t="s">
        <v>61</v>
      </c>
      <c r="AI93" s="361" t="s">
        <v>60</v>
      </c>
      <c r="AJ93" s="361" t="s">
        <v>60</v>
      </c>
      <c r="AK93" s="361" t="s">
        <v>61</v>
      </c>
      <c r="AL93" s="361" t="s">
        <v>60</v>
      </c>
      <c r="AM93" s="361" t="s">
        <v>60</v>
      </c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278"/>
      <c r="CV93" s="278"/>
    </row>
    <row r="94" spans="1:100" s="364" customFormat="1" ht="12.5" hidden="1" x14ac:dyDescent="0.25">
      <c r="A94" s="278"/>
      <c r="B94" s="55" t="s">
        <v>138</v>
      </c>
      <c r="C94" s="374"/>
      <c r="D94" s="453"/>
      <c r="E94" s="273"/>
      <c r="F94" s="365"/>
      <c r="G94" s="372">
        <f t="shared" si="13"/>
        <v>0</v>
      </c>
      <c r="H94" s="79"/>
      <c r="I94" s="79"/>
      <c r="J94" s="79"/>
      <c r="K94" s="79"/>
      <c r="L94" s="79"/>
      <c r="M94" s="79"/>
      <c r="N94" s="466"/>
      <c r="O94" s="127"/>
      <c r="P94" s="127"/>
      <c r="Q94" s="127"/>
      <c r="R94" s="278"/>
      <c r="S94" s="384">
        <f t="shared" si="12"/>
        <v>0</v>
      </c>
      <c r="T94" s="278"/>
      <c r="U94" s="278"/>
      <c r="V94" s="360" t="s">
        <v>60</v>
      </c>
      <c r="W94" s="361" t="s">
        <v>61</v>
      </c>
      <c r="X94" s="361" t="s">
        <v>61</v>
      </c>
      <c r="Y94" s="361" t="s">
        <v>61</v>
      </c>
      <c r="Z94" s="361" t="s">
        <v>60</v>
      </c>
      <c r="AA94" s="361" t="s">
        <v>61</v>
      </c>
      <c r="AB94" s="361" t="s">
        <v>61</v>
      </c>
      <c r="AC94" s="361" t="s">
        <v>61</v>
      </c>
      <c r="AD94" s="361" t="s">
        <v>61</v>
      </c>
      <c r="AE94" s="361" t="s">
        <v>61</v>
      </c>
      <c r="AF94" s="361" t="s">
        <v>61</v>
      </c>
      <c r="AG94" s="361" t="s">
        <v>60</v>
      </c>
      <c r="AH94" s="361" t="s">
        <v>61</v>
      </c>
      <c r="AI94" s="361" t="s">
        <v>61</v>
      </c>
      <c r="AJ94" s="361" t="s">
        <v>61</v>
      </c>
      <c r="AK94" s="361" t="s">
        <v>61</v>
      </c>
      <c r="AL94" s="361" t="s">
        <v>61</v>
      </c>
      <c r="AM94" s="361" t="s">
        <v>61</v>
      </c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78"/>
      <c r="BL94" s="278"/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8"/>
      <c r="CF94" s="278"/>
      <c r="CG94" s="278"/>
      <c r="CH94" s="278"/>
      <c r="CI94" s="278"/>
      <c r="CJ94" s="278"/>
      <c r="CK94" s="278"/>
      <c r="CL94" s="278"/>
      <c r="CM94" s="278"/>
      <c r="CN94" s="278"/>
      <c r="CO94" s="278"/>
      <c r="CP94" s="278"/>
      <c r="CQ94" s="278"/>
      <c r="CR94" s="278"/>
      <c r="CS94" s="278"/>
      <c r="CT94" s="278"/>
      <c r="CU94" s="278"/>
      <c r="CV94" s="278"/>
    </row>
    <row r="95" spans="1:100" s="364" customFormat="1" ht="13" thickBot="1" x14ac:dyDescent="0.3">
      <c r="A95" s="278"/>
      <c r="B95" s="38" t="s">
        <v>92</v>
      </c>
      <c r="C95" s="374"/>
      <c r="D95" s="366"/>
      <c r="E95" s="273"/>
      <c r="F95" s="387"/>
      <c r="G95" s="367">
        <f t="shared" si="13"/>
        <v>0</v>
      </c>
      <c r="H95" s="79"/>
      <c r="I95" s="79"/>
      <c r="J95" s="79"/>
      <c r="K95" s="79"/>
      <c r="L95" s="79"/>
      <c r="M95" s="79"/>
      <c r="N95" s="301"/>
      <c r="O95" s="127"/>
      <c r="P95" s="127"/>
      <c r="Q95" s="127"/>
      <c r="R95" s="278"/>
      <c r="S95" s="378">
        <f t="shared" si="12"/>
        <v>0</v>
      </c>
      <c r="T95" s="278"/>
      <c r="U95" s="278"/>
      <c r="V95" s="360" t="s">
        <v>60</v>
      </c>
      <c r="W95" s="361" t="s">
        <v>60</v>
      </c>
      <c r="X95" s="361" t="s">
        <v>60</v>
      </c>
      <c r="Y95" s="361" t="s">
        <v>60</v>
      </c>
      <c r="Z95" s="361" t="s">
        <v>60</v>
      </c>
      <c r="AA95" s="361" t="s">
        <v>60</v>
      </c>
      <c r="AB95" s="361" t="s">
        <v>60</v>
      </c>
      <c r="AC95" s="361" t="s">
        <v>60</v>
      </c>
      <c r="AD95" s="361" t="s">
        <v>60</v>
      </c>
      <c r="AE95" s="361" t="s">
        <v>60</v>
      </c>
      <c r="AF95" s="361" t="s">
        <v>60</v>
      </c>
      <c r="AG95" s="361" t="s">
        <v>60</v>
      </c>
      <c r="AH95" s="361" t="s">
        <v>60</v>
      </c>
      <c r="AI95" s="361" t="s">
        <v>60</v>
      </c>
      <c r="AJ95" s="361" t="s">
        <v>60</v>
      </c>
      <c r="AK95" s="361" t="s">
        <v>60</v>
      </c>
      <c r="AL95" s="361" t="s">
        <v>60</v>
      </c>
      <c r="AM95" s="361" t="s">
        <v>60</v>
      </c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</row>
    <row r="96" spans="1:100" s="364" customFormat="1" ht="18" customHeight="1" thickBot="1" x14ac:dyDescent="0.3">
      <c r="A96" s="278"/>
      <c r="B96" s="353"/>
      <c r="C96" s="374"/>
      <c r="D96" s="368"/>
      <c r="E96" s="369"/>
      <c r="F96" s="368"/>
      <c r="G96" s="368"/>
      <c r="H96" s="368"/>
      <c r="I96" s="368"/>
      <c r="J96" s="368"/>
      <c r="K96" s="368"/>
      <c r="L96" s="368"/>
      <c r="M96" s="368"/>
      <c r="N96" s="396"/>
      <c r="O96" s="127"/>
      <c r="P96" s="127"/>
      <c r="Q96" s="127"/>
      <c r="R96" s="278"/>
      <c r="S96" s="39"/>
      <c r="T96" s="278"/>
      <c r="U96" s="278"/>
      <c r="V96" s="360" t="s">
        <v>60</v>
      </c>
      <c r="W96" s="361" t="s">
        <v>60</v>
      </c>
      <c r="X96" s="361" t="s">
        <v>60</v>
      </c>
      <c r="Y96" s="361" t="s">
        <v>60</v>
      </c>
      <c r="Z96" s="361" t="s">
        <v>60</v>
      </c>
      <c r="AA96" s="361" t="s">
        <v>60</v>
      </c>
      <c r="AB96" s="361" t="s">
        <v>60</v>
      </c>
      <c r="AC96" s="361" t="s">
        <v>60</v>
      </c>
      <c r="AD96" s="361" t="s">
        <v>60</v>
      </c>
      <c r="AE96" s="361" t="s">
        <v>60</v>
      </c>
      <c r="AF96" s="361" t="s">
        <v>60</v>
      </c>
      <c r="AG96" s="361" t="s">
        <v>60</v>
      </c>
      <c r="AH96" s="361" t="s">
        <v>60</v>
      </c>
      <c r="AI96" s="361" t="s">
        <v>60</v>
      </c>
      <c r="AJ96" s="361" t="s">
        <v>60</v>
      </c>
      <c r="AK96" s="361" t="s">
        <v>61</v>
      </c>
      <c r="AL96" s="361" t="s">
        <v>60</v>
      </c>
      <c r="AM96" s="361" t="s">
        <v>60</v>
      </c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</row>
    <row r="97" spans="1:100" s="364" customFormat="1" ht="18" customHeight="1" thickBot="1" x14ac:dyDescent="0.35">
      <c r="A97" s="278"/>
      <c r="B97" s="18" t="s">
        <v>31</v>
      </c>
      <c r="C97" s="374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574" t="s">
        <v>333</v>
      </c>
      <c r="O97" s="398"/>
      <c r="P97" s="398"/>
      <c r="Q97" s="398"/>
      <c r="R97" s="278"/>
      <c r="S97" s="274">
        <f t="shared" ref="S97:S102" si="14">IFERROR(D97/$D$46,0)</f>
        <v>0</v>
      </c>
      <c r="T97" s="278"/>
      <c r="U97" s="278"/>
      <c r="V97" s="360" t="s">
        <v>60</v>
      </c>
      <c r="W97" s="361" t="s">
        <v>60</v>
      </c>
      <c r="X97" s="361" t="s">
        <v>60</v>
      </c>
      <c r="Y97" s="361" t="s">
        <v>60</v>
      </c>
      <c r="Z97" s="361" t="s">
        <v>60</v>
      </c>
      <c r="AA97" s="361" t="s">
        <v>60</v>
      </c>
      <c r="AB97" s="361" t="s">
        <v>60</v>
      </c>
      <c r="AC97" s="361" t="s">
        <v>60</v>
      </c>
      <c r="AD97" s="361" t="s">
        <v>60</v>
      </c>
      <c r="AE97" s="361" t="s">
        <v>60</v>
      </c>
      <c r="AF97" s="361" t="s">
        <v>60</v>
      </c>
      <c r="AG97" s="361" t="s">
        <v>60</v>
      </c>
      <c r="AH97" s="361" t="s">
        <v>60</v>
      </c>
      <c r="AI97" s="361" t="s">
        <v>60</v>
      </c>
      <c r="AJ97" s="361" t="s">
        <v>60</v>
      </c>
      <c r="AK97" s="361" t="s">
        <v>60</v>
      </c>
      <c r="AL97" s="361" t="s">
        <v>60</v>
      </c>
      <c r="AM97" s="361" t="s">
        <v>60</v>
      </c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</row>
    <row r="98" spans="1:100" s="364" customFormat="1" ht="12.5" hidden="1" x14ac:dyDescent="0.25">
      <c r="A98" s="278"/>
      <c r="B98" s="338" t="s">
        <v>13</v>
      </c>
      <c r="C98" s="374"/>
      <c r="D98" s="456"/>
      <c r="E98" s="273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455"/>
      <c r="O98" s="127"/>
      <c r="P98" s="127"/>
      <c r="Q98" s="127"/>
      <c r="R98" s="278"/>
      <c r="S98" s="377">
        <f t="shared" si="14"/>
        <v>0</v>
      </c>
      <c r="T98" s="278"/>
      <c r="U98" s="278"/>
      <c r="V98" s="360" t="s">
        <v>60</v>
      </c>
      <c r="W98" s="361" t="s">
        <v>60</v>
      </c>
      <c r="X98" s="361" t="s">
        <v>60</v>
      </c>
      <c r="Y98" s="361" t="s">
        <v>60</v>
      </c>
      <c r="Z98" s="361" t="s">
        <v>60</v>
      </c>
      <c r="AA98" s="361" t="s">
        <v>60</v>
      </c>
      <c r="AB98" s="361" t="s">
        <v>60</v>
      </c>
      <c r="AC98" s="361" t="s">
        <v>60</v>
      </c>
      <c r="AD98" s="361" t="s">
        <v>60</v>
      </c>
      <c r="AE98" s="361" t="s">
        <v>60</v>
      </c>
      <c r="AF98" s="361" t="s">
        <v>60</v>
      </c>
      <c r="AG98" s="361" t="s">
        <v>60</v>
      </c>
      <c r="AH98" s="361" t="s">
        <v>61</v>
      </c>
      <c r="AI98" s="361" t="s">
        <v>60</v>
      </c>
      <c r="AJ98" s="361" t="s">
        <v>60</v>
      </c>
      <c r="AK98" s="361" t="s">
        <v>60</v>
      </c>
      <c r="AL98" s="361" t="s">
        <v>60</v>
      </c>
      <c r="AM98" s="361" t="s">
        <v>60</v>
      </c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</row>
    <row r="99" spans="1:100" s="364" customFormat="1" ht="12.5" hidden="1" x14ac:dyDescent="0.25">
      <c r="A99" s="278"/>
      <c r="B99" s="54" t="s">
        <v>82</v>
      </c>
      <c r="C99" s="374"/>
      <c r="D99" s="461"/>
      <c r="E99" s="273"/>
      <c r="F99" s="82"/>
      <c r="G99" s="81">
        <f>D99</f>
        <v>0</v>
      </c>
      <c r="H99" s="79"/>
      <c r="I99" s="79"/>
      <c r="J99" s="79"/>
      <c r="K99" s="79"/>
      <c r="L99" s="79"/>
      <c r="M99" s="79"/>
      <c r="N99" s="452"/>
      <c r="O99" s="127"/>
      <c r="P99" s="127"/>
      <c r="Q99" s="127"/>
      <c r="R99" s="278"/>
      <c r="S99" s="377">
        <f t="shared" si="14"/>
        <v>0</v>
      </c>
      <c r="T99" s="278"/>
      <c r="U99" s="278"/>
      <c r="V99" s="360" t="s">
        <v>60</v>
      </c>
      <c r="W99" s="361" t="s">
        <v>60</v>
      </c>
      <c r="X99" s="361" t="s">
        <v>60</v>
      </c>
      <c r="Y99" s="361" t="s">
        <v>60</v>
      </c>
      <c r="Z99" s="361" t="s">
        <v>60</v>
      </c>
      <c r="AA99" s="361" t="s">
        <v>60</v>
      </c>
      <c r="AB99" s="361" t="s">
        <v>60</v>
      </c>
      <c r="AC99" s="361" t="s">
        <v>60</v>
      </c>
      <c r="AD99" s="361" t="s">
        <v>60</v>
      </c>
      <c r="AE99" s="361" t="s">
        <v>60</v>
      </c>
      <c r="AF99" s="361" t="s">
        <v>60</v>
      </c>
      <c r="AG99" s="361" t="s">
        <v>60</v>
      </c>
      <c r="AH99" s="361" t="s">
        <v>61</v>
      </c>
      <c r="AI99" s="361" t="s">
        <v>60</v>
      </c>
      <c r="AJ99" s="361" t="s">
        <v>60</v>
      </c>
      <c r="AK99" s="361" t="s">
        <v>60</v>
      </c>
      <c r="AL99" s="361" t="s">
        <v>60</v>
      </c>
      <c r="AM99" s="361" t="s">
        <v>60</v>
      </c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</row>
    <row r="100" spans="1:100" s="364" customFormat="1" ht="12.5" x14ac:dyDescent="0.25">
      <c r="A100" s="278"/>
      <c r="B100" s="54" t="s">
        <v>80</v>
      </c>
      <c r="C100" s="374"/>
      <c r="D100" s="279"/>
      <c r="E100" s="273"/>
      <c r="F100" s="363"/>
      <c r="G100" s="370">
        <f>D100</f>
        <v>0</v>
      </c>
      <c r="H100" s="79"/>
      <c r="I100" s="79"/>
      <c r="J100" s="79"/>
      <c r="K100" s="79"/>
      <c r="L100" s="79"/>
      <c r="M100" s="79"/>
      <c r="N100" s="58"/>
      <c r="O100" s="127"/>
      <c r="P100" s="127"/>
      <c r="Q100" s="127"/>
      <c r="R100" s="278"/>
      <c r="S100" s="377">
        <f t="shared" si="14"/>
        <v>0</v>
      </c>
      <c r="T100" s="278"/>
      <c r="U100" s="278"/>
      <c r="V100" s="360" t="s">
        <v>60</v>
      </c>
      <c r="W100" s="361" t="s">
        <v>60</v>
      </c>
      <c r="X100" s="361" t="s">
        <v>60</v>
      </c>
      <c r="Y100" s="361" t="s">
        <v>60</v>
      </c>
      <c r="Z100" s="361" t="s">
        <v>60</v>
      </c>
      <c r="AA100" s="361" t="s">
        <v>60</v>
      </c>
      <c r="AB100" s="361" t="s">
        <v>60</v>
      </c>
      <c r="AC100" s="361" t="s">
        <v>60</v>
      </c>
      <c r="AD100" s="361" t="s">
        <v>61</v>
      </c>
      <c r="AE100" s="361" t="s">
        <v>60</v>
      </c>
      <c r="AF100" s="361" t="s">
        <v>60</v>
      </c>
      <c r="AG100" s="361" t="s">
        <v>60</v>
      </c>
      <c r="AH100" s="361" t="s">
        <v>60</v>
      </c>
      <c r="AI100" s="361" t="s">
        <v>60</v>
      </c>
      <c r="AJ100" s="361" t="s">
        <v>60</v>
      </c>
      <c r="AK100" s="361" t="s">
        <v>60</v>
      </c>
      <c r="AL100" s="361" t="s">
        <v>60</v>
      </c>
      <c r="AM100" s="361" t="s">
        <v>60</v>
      </c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</row>
    <row r="101" spans="1:100" s="364" customFormat="1" ht="12.5" hidden="1" x14ac:dyDescent="0.25">
      <c r="A101" s="278"/>
      <c r="B101" s="54" t="s">
        <v>74</v>
      </c>
      <c r="C101" s="374"/>
      <c r="D101" s="451"/>
      <c r="E101" s="273"/>
      <c r="F101" s="363"/>
      <c r="G101" s="370">
        <f>D101</f>
        <v>0</v>
      </c>
      <c r="H101" s="79"/>
      <c r="I101" s="79"/>
      <c r="J101" s="79"/>
      <c r="K101" s="79"/>
      <c r="L101" s="79"/>
      <c r="M101" s="79"/>
      <c r="N101" s="452"/>
      <c r="O101" s="127"/>
      <c r="P101" s="127"/>
      <c r="Q101" s="127"/>
      <c r="R101" s="278"/>
      <c r="S101" s="377">
        <f t="shared" si="14"/>
        <v>0</v>
      </c>
      <c r="T101" s="278"/>
      <c r="U101" s="278"/>
      <c r="V101" s="360" t="s">
        <v>60</v>
      </c>
      <c r="W101" s="361" t="s">
        <v>60</v>
      </c>
      <c r="X101" s="361" t="s">
        <v>60</v>
      </c>
      <c r="Y101" s="361" t="s">
        <v>60</v>
      </c>
      <c r="Z101" s="361" t="s">
        <v>60</v>
      </c>
      <c r="AA101" s="361" t="s">
        <v>60</v>
      </c>
      <c r="AB101" s="361" t="s">
        <v>60</v>
      </c>
      <c r="AC101" s="361" t="s">
        <v>60</v>
      </c>
      <c r="AD101" s="361" t="s">
        <v>60</v>
      </c>
      <c r="AE101" s="361" t="s">
        <v>60</v>
      </c>
      <c r="AF101" s="361" t="s">
        <v>60</v>
      </c>
      <c r="AG101" s="361" t="s">
        <v>60</v>
      </c>
      <c r="AH101" s="361" t="s">
        <v>61</v>
      </c>
      <c r="AI101" s="361" t="s">
        <v>60</v>
      </c>
      <c r="AJ101" s="361" t="s">
        <v>60</v>
      </c>
      <c r="AK101" s="361" t="s">
        <v>60</v>
      </c>
      <c r="AL101" s="361" t="s">
        <v>60</v>
      </c>
      <c r="AM101" s="361" t="s">
        <v>60</v>
      </c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</row>
    <row r="102" spans="1:100" s="364" customFormat="1" ht="13" thickBot="1" x14ac:dyDescent="0.3">
      <c r="A102" s="278"/>
      <c r="B102" s="38" t="s">
        <v>81</v>
      </c>
      <c r="C102" s="374"/>
      <c r="D102" s="366"/>
      <c r="E102" s="273"/>
      <c r="F102" s="387"/>
      <c r="G102" s="367">
        <f>D102</f>
        <v>0</v>
      </c>
      <c r="H102" s="79"/>
      <c r="I102" s="79"/>
      <c r="J102" s="79"/>
      <c r="K102" s="79"/>
      <c r="L102" s="79"/>
      <c r="M102" s="79"/>
      <c r="N102" s="301"/>
      <c r="O102" s="127"/>
      <c r="P102" s="127"/>
      <c r="Q102" s="127"/>
      <c r="R102" s="278"/>
      <c r="S102" s="378">
        <f t="shared" si="14"/>
        <v>0</v>
      </c>
      <c r="T102" s="278"/>
      <c r="U102" s="278"/>
      <c r="V102" s="360" t="s">
        <v>60</v>
      </c>
      <c r="W102" s="361" t="s">
        <v>60</v>
      </c>
      <c r="X102" s="361" t="s">
        <v>60</v>
      </c>
      <c r="Y102" s="361" t="s">
        <v>60</v>
      </c>
      <c r="Z102" s="361" t="s">
        <v>60</v>
      </c>
      <c r="AA102" s="361" t="s">
        <v>60</v>
      </c>
      <c r="AB102" s="361" t="s">
        <v>60</v>
      </c>
      <c r="AC102" s="361" t="s">
        <v>60</v>
      </c>
      <c r="AD102" s="361" t="s">
        <v>60</v>
      </c>
      <c r="AE102" s="361" t="s">
        <v>60</v>
      </c>
      <c r="AF102" s="361" t="s">
        <v>60</v>
      </c>
      <c r="AG102" s="361" t="s">
        <v>60</v>
      </c>
      <c r="AH102" s="361" t="s">
        <v>60</v>
      </c>
      <c r="AI102" s="361" t="s">
        <v>60</v>
      </c>
      <c r="AJ102" s="361" t="s">
        <v>60</v>
      </c>
      <c r="AK102" s="361" t="s">
        <v>60</v>
      </c>
      <c r="AL102" s="361" t="s">
        <v>60</v>
      </c>
      <c r="AM102" s="361" t="s">
        <v>60</v>
      </c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78"/>
      <c r="BV102" s="278"/>
      <c r="BW102" s="278"/>
      <c r="BX102" s="278"/>
      <c r="BY102" s="278"/>
      <c r="BZ102" s="278"/>
      <c r="CA102" s="278"/>
      <c r="CB102" s="278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278"/>
      <c r="CO102" s="278"/>
      <c r="CP102" s="278"/>
      <c r="CQ102" s="278"/>
      <c r="CR102" s="278"/>
      <c r="CS102" s="278"/>
      <c r="CT102" s="278"/>
      <c r="CU102" s="278"/>
      <c r="CV102" s="278"/>
    </row>
    <row r="103" spans="1:100" s="9" customFormat="1" ht="18" customHeight="1" thickBot="1" x14ac:dyDescent="0.3">
      <c r="A103" s="281"/>
      <c r="B103" s="353"/>
      <c r="C103" s="374"/>
      <c r="D103" s="368"/>
      <c r="E103" s="369"/>
      <c r="F103" s="368"/>
      <c r="G103" s="368"/>
      <c r="H103" s="368"/>
      <c r="I103" s="368"/>
      <c r="J103" s="368"/>
      <c r="K103" s="368"/>
      <c r="L103" s="368"/>
      <c r="M103" s="368"/>
      <c r="N103" s="127"/>
      <c r="O103" s="127"/>
      <c r="P103" s="127"/>
      <c r="Q103" s="127"/>
      <c r="R103" s="283"/>
      <c r="S103" s="39"/>
      <c r="T103" s="281"/>
      <c r="U103" s="281"/>
      <c r="V103" s="360" t="s">
        <v>60</v>
      </c>
      <c r="W103" s="361" t="s">
        <v>60</v>
      </c>
      <c r="X103" s="361" t="s">
        <v>60</v>
      </c>
      <c r="Y103" s="361" t="s">
        <v>60</v>
      </c>
      <c r="Z103" s="361" t="s">
        <v>60</v>
      </c>
      <c r="AA103" s="361" t="s">
        <v>60</v>
      </c>
      <c r="AB103" s="361" t="s">
        <v>60</v>
      </c>
      <c r="AC103" s="361" t="s">
        <v>60</v>
      </c>
      <c r="AD103" s="361" t="s">
        <v>60</v>
      </c>
      <c r="AE103" s="361" t="s">
        <v>60</v>
      </c>
      <c r="AF103" s="361" t="s">
        <v>60</v>
      </c>
      <c r="AG103" s="361" t="s">
        <v>60</v>
      </c>
      <c r="AH103" s="361" t="s">
        <v>60</v>
      </c>
      <c r="AI103" s="361" t="s">
        <v>60</v>
      </c>
      <c r="AJ103" s="361" t="s">
        <v>60</v>
      </c>
      <c r="AK103" s="361" t="s">
        <v>60</v>
      </c>
      <c r="AL103" s="361" t="s">
        <v>60</v>
      </c>
      <c r="AM103" s="361" t="s">
        <v>60</v>
      </c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L103" s="281"/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281"/>
      <c r="CE103" s="281"/>
      <c r="CF103" s="281"/>
      <c r="CG103" s="281"/>
      <c r="CH103" s="281"/>
      <c r="CI103" s="281"/>
      <c r="CJ103" s="281"/>
      <c r="CK103" s="281"/>
      <c r="CL103" s="281"/>
      <c r="CM103" s="281"/>
      <c r="CN103" s="281"/>
      <c r="CO103" s="281"/>
      <c r="CP103" s="281"/>
      <c r="CQ103" s="281"/>
      <c r="CR103" s="281"/>
      <c r="CS103" s="281"/>
      <c r="CT103" s="281"/>
      <c r="CU103" s="281"/>
      <c r="CV103" s="281"/>
    </row>
    <row r="104" spans="1:100" s="9" customFormat="1" ht="18" customHeight="1" thickBot="1" x14ac:dyDescent="0.35">
      <c r="A104" s="281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297"/>
      <c r="K104" s="43">
        <f>SUM(K105:K122)</f>
        <v>0</v>
      </c>
      <c r="L104" s="50"/>
      <c r="M104" s="50"/>
      <c r="N104" s="574" t="s">
        <v>333</v>
      </c>
      <c r="O104" s="397"/>
      <c r="P104" s="397"/>
      <c r="Q104" s="397"/>
      <c r="R104" s="278"/>
      <c r="S104" s="274">
        <f t="shared" ref="S104:S122" si="16">IFERROR(D104/$D$46,0)</f>
        <v>0</v>
      </c>
      <c r="T104" s="278"/>
      <c r="U104" s="278"/>
      <c r="V104" s="360" t="s">
        <v>60</v>
      </c>
      <c r="W104" s="361" t="s">
        <v>60</v>
      </c>
      <c r="X104" s="361" t="s">
        <v>60</v>
      </c>
      <c r="Y104" s="361" t="s">
        <v>60</v>
      </c>
      <c r="Z104" s="361" t="s">
        <v>60</v>
      </c>
      <c r="AA104" s="361" t="s">
        <v>60</v>
      </c>
      <c r="AB104" s="361" t="s">
        <v>60</v>
      </c>
      <c r="AC104" s="361" t="s">
        <v>60</v>
      </c>
      <c r="AD104" s="361" t="s">
        <v>60</v>
      </c>
      <c r="AE104" s="361" t="s">
        <v>60</v>
      </c>
      <c r="AF104" s="361" t="s">
        <v>60</v>
      </c>
      <c r="AG104" s="361" t="s">
        <v>60</v>
      </c>
      <c r="AH104" s="361" t="s">
        <v>60</v>
      </c>
      <c r="AI104" s="361" t="s">
        <v>60</v>
      </c>
      <c r="AJ104" s="361" t="s">
        <v>60</v>
      </c>
      <c r="AK104" s="361" t="s">
        <v>60</v>
      </c>
      <c r="AL104" s="361" t="s">
        <v>60</v>
      </c>
      <c r="AM104" s="361" t="s">
        <v>60</v>
      </c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/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</row>
    <row r="105" spans="1:100" s="9" customFormat="1" ht="13" x14ac:dyDescent="0.3">
      <c r="A105" s="281"/>
      <c r="B105" s="338" t="s">
        <v>28</v>
      </c>
      <c r="C105" s="8"/>
      <c r="D105" s="383"/>
      <c r="E105" s="30"/>
      <c r="F105" s="87"/>
      <c r="G105" s="84">
        <f t="shared" ref="G105:G115" si="17">D105</f>
        <v>0</v>
      </c>
      <c r="H105" s="79"/>
      <c r="I105" s="79"/>
      <c r="J105" s="79"/>
      <c r="K105" s="456"/>
      <c r="L105" s="79"/>
      <c r="M105" s="79"/>
      <c r="N105" s="371"/>
      <c r="O105" s="397"/>
      <c r="P105" s="397"/>
      <c r="Q105" s="397"/>
      <c r="R105" s="278"/>
      <c r="S105" s="377">
        <f t="shared" si="16"/>
        <v>0</v>
      </c>
      <c r="T105" s="278"/>
      <c r="U105" s="278"/>
      <c r="V105" s="360" t="s">
        <v>60</v>
      </c>
      <c r="W105" s="361" t="s">
        <v>60</v>
      </c>
      <c r="X105" s="361" t="s">
        <v>60</v>
      </c>
      <c r="Y105" s="361" t="s">
        <v>60</v>
      </c>
      <c r="Z105" s="361" t="s">
        <v>60</v>
      </c>
      <c r="AA105" s="361" t="s">
        <v>60</v>
      </c>
      <c r="AB105" s="361" t="s">
        <v>60</v>
      </c>
      <c r="AC105" s="361" t="s">
        <v>60</v>
      </c>
      <c r="AD105" s="361" t="s">
        <v>60</v>
      </c>
      <c r="AE105" s="361" t="s">
        <v>60</v>
      </c>
      <c r="AF105" s="361" t="s">
        <v>60</v>
      </c>
      <c r="AG105" s="361" t="s">
        <v>60</v>
      </c>
      <c r="AH105" s="361" t="s">
        <v>60</v>
      </c>
      <c r="AI105" s="361" t="s">
        <v>60</v>
      </c>
      <c r="AJ105" s="361" t="s">
        <v>60</v>
      </c>
      <c r="AK105" s="361" t="s">
        <v>60</v>
      </c>
      <c r="AL105" s="361" t="s">
        <v>60</v>
      </c>
      <c r="AM105" s="361" t="s">
        <v>60</v>
      </c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/>
      <c r="CJ105" s="281"/>
      <c r="CK105" s="281"/>
      <c r="CL105" s="281"/>
      <c r="CM105" s="281"/>
      <c r="CN105" s="281"/>
      <c r="CO105" s="281"/>
      <c r="CP105" s="281"/>
      <c r="CQ105" s="281"/>
      <c r="CR105" s="281"/>
      <c r="CS105" s="281"/>
      <c r="CT105" s="281"/>
      <c r="CU105" s="281"/>
      <c r="CV105" s="281"/>
    </row>
    <row r="106" spans="1:100" s="9" customFormat="1" ht="13.5" hidden="1" thickBot="1" x14ac:dyDescent="0.35">
      <c r="A106" s="281"/>
      <c r="B106" s="54" t="s">
        <v>8</v>
      </c>
      <c r="C106" s="8"/>
      <c r="D106" s="451"/>
      <c r="E106" s="30"/>
      <c r="F106" s="82"/>
      <c r="G106" s="81">
        <f t="shared" si="17"/>
        <v>0</v>
      </c>
      <c r="H106" s="79"/>
      <c r="I106" s="79"/>
      <c r="J106" s="79"/>
      <c r="K106" s="458"/>
      <c r="L106" s="79"/>
      <c r="M106" s="79"/>
      <c r="N106" s="462"/>
      <c r="O106" s="397"/>
      <c r="P106" s="397"/>
      <c r="Q106" s="397"/>
      <c r="R106" s="278"/>
      <c r="S106" s="377">
        <f t="shared" si="16"/>
        <v>0</v>
      </c>
      <c r="T106" s="278"/>
      <c r="U106" s="278"/>
      <c r="V106" s="360" t="s">
        <v>60</v>
      </c>
      <c r="W106" s="361" t="s">
        <v>60</v>
      </c>
      <c r="X106" s="361" t="s">
        <v>60</v>
      </c>
      <c r="Y106" s="361" t="s">
        <v>60</v>
      </c>
      <c r="Z106" s="361" t="s">
        <v>60</v>
      </c>
      <c r="AA106" s="361" t="s">
        <v>60</v>
      </c>
      <c r="AB106" s="361" t="s">
        <v>60</v>
      </c>
      <c r="AC106" s="361" t="s">
        <v>60</v>
      </c>
      <c r="AD106" s="361" t="s">
        <v>60</v>
      </c>
      <c r="AE106" s="361" t="s">
        <v>60</v>
      </c>
      <c r="AF106" s="361" t="s">
        <v>60</v>
      </c>
      <c r="AG106" s="361" t="s">
        <v>60</v>
      </c>
      <c r="AH106" s="361" t="s">
        <v>61</v>
      </c>
      <c r="AI106" s="361" t="s">
        <v>60</v>
      </c>
      <c r="AJ106" s="361" t="s">
        <v>60</v>
      </c>
      <c r="AK106" s="361" t="s">
        <v>60</v>
      </c>
      <c r="AL106" s="361" t="s">
        <v>60</v>
      </c>
      <c r="AM106" s="361" t="s">
        <v>60</v>
      </c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</row>
    <row r="107" spans="1:100" s="9" customFormat="1" ht="13" x14ac:dyDescent="0.3">
      <c r="A107" s="281"/>
      <c r="B107" s="54" t="s">
        <v>9</v>
      </c>
      <c r="C107" s="8"/>
      <c r="D107" s="383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86"/>
      <c r="O107" s="397"/>
      <c r="P107" s="397"/>
      <c r="Q107" s="397"/>
      <c r="R107" s="278"/>
      <c r="S107" s="377">
        <f t="shared" si="16"/>
        <v>0</v>
      </c>
      <c r="T107" s="278"/>
      <c r="U107" s="278"/>
      <c r="V107" s="360" t="s">
        <v>60</v>
      </c>
      <c r="W107" s="361" t="s">
        <v>60</v>
      </c>
      <c r="X107" s="361" t="s">
        <v>60</v>
      </c>
      <c r="Y107" s="361" t="s">
        <v>60</v>
      </c>
      <c r="Z107" s="361" t="s">
        <v>60</v>
      </c>
      <c r="AA107" s="361" t="s">
        <v>60</v>
      </c>
      <c r="AB107" s="361" t="s">
        <v>60</v>
      </c>
      <c r="AC107" s="361" t="s">
        <v>60</v>
      </c>
      <c r="AD107" s="361" t="s">
        <v>60</v>
      </c>
      <c r="AE107" s="361" t="s">
        <v>60</v>
      </c>
      <c r="AF107" s="361" t="s">
        <v>60</v>
      </c>
      <c r="AG107" s="361" t="s">
        <v>60</v>
      </c>
      <c r="AH107" s="361" t="s">
        <v>60</v>
      </c>
      <c r="AI107" s="361" t="s">
        <v>60</v>
      </c>
      <c r="AJ107" s="361" t="s">
        <v>60</v>
      </c>
      <c r="AK107" s="361" t="s">
        <v>60</v>
      </c>
      <c r="AL107" s="361" t="s">
        <v>60</v>
      </c>
      <c r="AM107" s="361" t="s">
        <v>60</v>
      </c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/>
      <c r="CJ107" s="281"/>
      <c r="CK107" s="281"/>
      <c r="CL107" s="281"/>
      <c r="CM107" s="281"/>
      <c r="CN107" s="281"/>
      <c r="CO107" s="281"/>
      <c r="CP107" s="281"/>
      <c r="CQ107" s="281"/>
      <c r="CR107" s="281"/>
      <c r="CS107" s="281"/>
      <c r="CT107" s="281"/>
      <c r="CU107" s="281"/>
      <c r="CV107" s="281"/>
    </row>
    <row r="108" spans="1:100" s="9" customFormat="1" ht="13" hidden="1" x14ac:dyDescent="0.3">
      <c r="A108" s="281"/>
      <c r="B108" s="54" t="s">
        <v>19</v>
      </c>
      <c r="C108" s="8"/>
      <c r="D108" s="451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462"/>
      <c r="O108" s="397"/>
      <c r="P108" s="397"/>
      <c r="Q108" s="397"/>
      <c r="R108" s="278"/>
      <c r="S108" s="377">
        <f t="shared" si="16"/>
        <v>0</v>
      </c>
      <c r="T108" s="278"/>
      <c r="U108" s="278"/>
      <c r="V108" s="360" t="s">
        <v>60</v>
      </c>
      <c r="W108" s="361" t="s">
        <v>60</v>
      </c>
      <c r="X108" s="361" t="s">
        <v>60</v>
      </c>
      <c r="Y108" s="361" t="s">
        <v>60</v>
      </c>
      <c r="Z108" s="361" t="s">
        <v>60</v>
      </c>
      <c r="AA108" s="361" t="s">
        <v>60</v>
      </c>
      <c r="AB108" s="361" t="s">
        <v>60</v>
      </c>
      <c r="AC108" s="361" t="s">
        <v>60</v>
      </c>
      <c r="AD108" s="361" t="s">
        <v>60</v>
      </c>
      <c r="AE108" s="361" t="s">
        <v>60</v>
      </c>
      <c r="AF108" s="361" t="s">
        <v>60</v>
      </c>
      <c r="AG108" s="361" t="s">
        <v>60</v>
      </c>
      <c r="AH108" s="361" t="s">
        <v>61</v>
      </c>
      <c r="AI108" s="361" t="s">
        <v>60</v>
      </c>
      <c r="AJ108" s="361" t="s">
        <v>60</v>
      </c>
      <c r="AK108" s="361" t="s">
        <v>60</v>
      </c>
      <c r="AL108" s="361" t="s">
        <v>60</v>
      </c>
      <c r="AM108" s="361" t="s">
        <v>60</v>
      </c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</row>
    <row r="109" spans="1:100" s="9" customFormat="1" ht="13" hidden="1" x14ac:dyDescent="0.3">
      <c r="A109" s="281"/>
      <c r="B109" s="54" t="s">
        <v>77</v>
      </c>
      <c r="C109" s="8"/>
      <c r="D109" s="451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462"/>
      <c r="O109" s="397"/>
      <c r="P109" s="397"/>
      <c r="Q109" s="397"/>
      <c r="R109" s="278"/>
      <c r="S109" s="377">
        <f t="shared" si="16"/>
        <v>0</v>
      </c>
      <c r="T109" s="278"/>
      <c r="U109" s="278"/>
      <c r="V109" s="360" t="s">
        <v>60</v>
      </c>
      <c r="W109" s="361" t="s">
        <v>60</v>
      </c>
      <c r="X109" s="361" t="s">
        <v>60</v>
      </c>
      <c r="Y109" s="361" t="s">
        <v>60</v>
      </c>
      <c r="Z109" s="361" t="s">
        <v>60</v>
      </c>
      <c r="AA109" s="361" t="s">
        <v>60</v>
      </c>
      <c r="AB109" s="361" t="s">
        <v>60</v>
      </c>
      <c r="AC109" s="361" t="s">
        <v>60</v>
      </c>
      <c r="AD109" s="361" t="s">
        <v>60</v>
      </c>
      <c r="AE109" s="361" t="s">
        <v>60</v>
      </c>
      <c r="AF109" s="361" t="s">
        <v>60</v>
      </c>
      <c r="AG109" s="361" t="s">
        <v>60</v>
      </c>
      <c r="AH109" s="361" t="s">
        <v>61</v>
      </c>
      <c r="AI109" s="361" t="s">
        <v>60</v>
      </c>
      <c r="AJ109" s="361" t="s">
        <v>60</v>
      </c>
      <c r="AK109" s="361" t="s">
        <v>61</v>
      </c>
      <c r="AL109" s="361" t="s">
        <v>60</v>
      </c>
      <c r="AM109" s="361" t="s">
        <v>60</v>
      </c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</row>
    <row r="110" spans="1:100" s="9" customFormat="1" ht="13" hidden="1" x14ac:dyDescent="0.3">
      <c r="A110" s="281"/>
      <c r="B110" s="86" t="s">
        <v>130</v>
      </c>
      <c r="C110" s="8"/>
      <c r="D110" s="451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462"/>
      <c r="O110" s="397"/>
      <c r="P110" s="397"/>
      <c r="Q110" s="397"/>
      <c r="R110" s="278"/>
      <c r="S110" s="377">
        <f t="shared" si="16"/>
        <v>0</v>
      </c>
      <c r="T110" s="278"/>
      <c r="U110" s="278"/>
      <c r="V110" s="360" t="s">
        <v>60</v>
      </c>
      <c r="W110" s="361" t="s">
        <v>60</v>
      </c>
      <c r="X110" s="361" t="s">
        <v>60</v>
      </c>
      <c r="Y110" s="361" t="s">
        <v>60</v>
      </c>
      <c r="Z110" s="361" t="s">
        <v>60</v>
      </c>
      <c r="AA110" s="361" t="s">
        <v>60</v>
      </c>
      <c r="AB110" s="361" t="s">
        <v>60</v>
      </c>
      <c r="AC110" s="361" t="s">
        <v>60</v>
      </c>
      <c r="AD110" s="361" t="s">
        <v>61</v>
      </c>
      <c r="AE110" s="361" t="s">
        <v>60</v>
      </c>
      <c r="AF110" s="361" t="s">
        <v>60</v>
      </c>
      <c r="AG110" s="361" t="s">
        <v>61</v>
      </c>
      <c r="AH110" s="361" t="s">
        <v>61</v>
      </c>
      <c r="AI110" s="361" t="s">
        <v>60</v>
      </c>
      <c r="AJ110" s="361" t="s">
        <v>61</v>
      </c>
      <c r="AK110" s="361" t="s">
        <v>61</v>
      </c>
      <c r="AL110" s="361" t="s">
        <v>60</v>
      </c>
      <c r="AM110" s="361" t="s">
        <v>60</v>
      </c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</row>
    <row r="111" spans="1:100" s="9" customFormat="1" ht="13" hidden="1" x14ac:dyDescent="0.3">
      <c r="A111" s="281"/>
      <c r="B111" s="86" t="s">
        <v>94</v>
      </c>
      <c r="C111" s="8"/>
      <c r="D111" s="451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462"/>
      <c r="O111" s="397"/>
      <c r="P111" s="397"/>
      <c r="Q111" s="397"/>
      <c r="R111" s="278"/>
      <c r="S111" s="377">
        <f t="shared" si="16"/>
        <v>0</v>
      </c>
      <c r="T111" s="278"/>
      <c r="U111" s="278"/>
      <c r="V111" s="360" t="s">
        <v>60</v>
      </c>
      <c r="W111" s="361" t="s">
        <v>60</v>
      </c>
      <c r="X111" s="361" t="s">
        <v>60</v>
      </c>
      <c r="Y111" s="361" t="s">
        <v>60</v>
      </c>
      <c r="Z111" s="361" t="s">
        <v>60</v>
      </c>
      <c r="AA111" s="361" t="s">
        <v>60</v>
      </c>
      <c r="AB111" s="361" t="s">
        <v>60</v>
      </c>
      <c r="AC111" s="361" t="s">
        <v>60</v>
      </c>
      <c r="AD111" s="361" t="s">
        <v>61</v>
      </c>
      <c r="AE111" s="361" t="s">
        <v>60</v>
      </c>
      <c r="AF111" s="361" t="s">
        <v>60</v>
      </c>
      <c r="AG111" s="361" t="s">
        <v>60</v>
      </c>
      <c r="AH111" s="361" t="s">
        <v>61</v>
      </c>
      <c r="AI111" s="361" t="s">
        <v>60</v>
      </c>
      <c r="AJ111" s="361" t="s">
        <v>60</v>
      </c>
      <c r="AK111" s="361" t="s">
        <v>61</v>
      </c>
      <c r="AL111" s="361" t="s">
        <v>60</v>
      </c>
      <c r="AM111" s="361" t="s">
        <v>60</v>
      </c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/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</row>
    <row r="112" spans="1:100" s="9" customFormat="1" ht="13" hidden="1" x14ac:dyDescent="0.3">
      <c r="A112" s="281"/>
      <c r="B112" s="55" t="s">
        <v>69</v>
      </c>
      <c r="C112" s="8"/>
      <c r="D112" s="45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462"/>
      <c r="O112" s="397"/>
      <c r="P112" s="397"/>
      <c r="Q112" s="397"/>
      <c r="R112" s="278"/>
      <c r="S112" s="377">
        <f t="shared" si="16"/>
        <v>0</v>
      </c>
      <c r="T112" s="278"/>
      <c r="U112" s="278"/>
      <c r="V112" s="360" t="s">
        <v>60</v>
      </c>
      <c r="W112" s="361" t="s">
        <v>61</v>
      </c>
      <c r="X112" s="361" t="s">
        <v>61</v>
      </c>
      <c r="Y112" s="361" t="s">
        <v>61</v>
      </c>
      <c r="Z112" s="361" t="s">
        <v>61</v>
      </c>
      <c r="AA112" s="361" t="s">
        <v>61</v>
      </c>
      <c r="AB112" s="361" t="s">
        <v>61</v>
      </c>
      <c r="AC112" s="361" t="s">
        <v>61</v>
      </c>
      <c r="AD112" s="361" t="s">
        <v>61</v>
      </c>
      <c r="AE112" s="361" t="s">
        <v>61</v>
      </c>
      <c r="AF112" s="361" t="s">
        <v>61</v>
      </c>
      <c r="AG112" s="361" t="s">
        <v>61</v>
      </c>
      <c r="AH112" s="361" t="s">
        <v>61</v>
      </c>
      <c r="AI112" s="361" t="s">
        <v>61</v>
      </c>
      <c r="AJ112" s="361" t="s">
        <v>61</v>
      </c>
      <c r="AK112" s="361" t="s">
        <v>61</v>
      </c>
      <c r="AL112" s="361" t="s">
        <v>61</v>
      </c>
      <c r="AM112" s="361" t="s">
        <v>61</v>
      </c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/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</row>
    <row r="113" spans="1:100" s="9" customFormat="1" ht="13" hidden="1" x14ac:dyDescent="0.3">
      <c r="A113" s="281"/>
      <c r="B113" s="54" t="s">
        <v>287</v>
      </c>
      <c r="C113" s="8"/>
      <c r="D113" s="451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462"/>
      <c r="O113" s="397"/>
      <c r="P113" s="397"/>
      <c r="Q113" s="397"/>
      <c r="R113" s="278"/>
      <c r="S113" s="377">
        <f t="shared" si="16"/>
        <v>0</v>
      </c>
      <c r="T113" s="278"/>
      <c r="U113" s="278"/>
      <c r="V113" s="360" t="s">
        <v>60</v>
      </c>
      <c r="W113" s="361" t="s">
        <v>60</v>
      </c>
      <c r="X113" s="361" t="s">
        <v>61</v>
      </c>
      <c r="Y113" s="361" t="s">
        <v>61</v>
      </c>
      <c r="Z113" s="361" t="s">
        <v>60</v>
      </c>
      <c r="AA113" s="361" t="s">
        <v>60</v>
      </c>
      <c r="AB113" s="361" t="s">
        <v>60</v>
      </c>
      <c r="AC113" s="361" t="s">
        <v>60</v>
      </c>
      <c r="AD113" s="361" t="s">
        <v>61</v>
      </c>
      <c r="AE113" s="361" t="s">
        <v>60</v>
      </c>
      <c r="AF113" s="361" t="s">
        <v>60</v>
      </c>
      <c r="AG113" s="361" t="s">
        <v>60</v>
      </c>
      <c r="AH113" s="361" t="s">
        <v>61</v>
      </c>
      <c r="AI113" s="361" t="s">
        <v>61</v>
      </c>
      <c r="AJ113" s="361" t="s">
        <v>61</v>
      </c>
      <c r="AK113" s="361" t="s">
        <v>61</v>
      </c>
      <c r="AL113" s="361" t="s">
        <v>61</v>
      </c>
      <c r="AM113" s="361" t="s">
        <v>61</v>
      </c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/>
      <c r="BM113" s="281"/>
      <c r="BN113" s="281"/>
      <c r="BO113" s="281"/>
      <c r="BP113" s="281"/>
      <c r="BQ113" s="281"/>
      <c r="BR113" s="281"/>
      <c r="BS113" s="281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/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</row>
    <row r="114" spans="1:100" s="9" customFormat="1" ht="13" hidden="1" x14ac:dyDescent="0.25">
      <c r="A114" s="281"/>
      <c r="B114" s="55" t="s">
        <v>90</v>
      </c>
      <c r="C114" s="374"/>
      <c r="D114" s="453"/>
      <c r="E114" s="273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452"/>
      <c r="O114" s="127"/>
      <c r="P114" s="127"/>
      <c r="Q114" s="127"/>
      <c r="R114" s="278"/>
      <c r="S114" s="377">
        <f t="shared" si="16"/>
        <v>0</v>
      </c>
      <c r="T114" s="278"/>
      <c r="U114" s="278"/>
      <c r="V114" s="360" t="s">
        <v>60</v>
      </c>
      <c r="W114" s="361" t="s">
        <v>60</v>
      </c>
      <c r="X114" s="361" t="s">
        <v>60</v>
      </c>
      <c r="Y114" s="361" t="s">
        <v>60</v>
      </c>
      <c r="Z114" s="361" t="s">
        <v>60</v>
      </c>
      <c r="AA114" s="361" t="s">
        <v>60</v>
      </c>
      <c r="AB114" s="361" t="s">
        <v>60</v>
      </c>
      <c r="AC114" s="361" t="s">
        <v>60</v>
      </c>
      <c r="AD114" s="361" t="s">
        <v>60</v>
      </c>
      <c r="AE114" s="361" t="s">
        <v>60</v>
      </c>
      <c r="AF114" s="361" t="s">
        <v>60</v>
      </c>
      <c r="AG114" s="361" t="s">
        <v>60</v>
      </c>
      <c r="AH114" s="361" t="s">
        <v>61</v>
      </c>
      <c r="AI114" s="361" t="s">
        <v>60</v>
      </c>
      <c r="AJ114" s="361" t="s">
        <v>60</v>
      </c>
      <c r="AK114" s="361" t="s">
        <v>61</v>
      </c>
      <c r="AL114" s="361" t="s">
        <v>60</v>
      </c>
      <c r="AM114" s="361" t="s">
        <v>60</v>
      </c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/>
      <c r="CJ114" s="281"/>
      <c r="CK114" s="281"/>
      <c r="CL114" s="281"/>
      <c r="CM114" s="281"/>
      <c r="CN114" s="281"/>
      <c r="CO114" s="281"/>
      <c r="CP114" s="281"/>
      <c r="CQ114" s="281"/>
      <c r="CR114" s="281"/>
      <c r="CS114" s="281"/>
      <c r="CT114" s="281"/>
      <c r="CU114" s="281"/>
      <c r="CV114" s="281"/>
    </row>
    <row r="115" spans="1:100" s="9" customFormat="1" ht="13" hidden="1" x14ac:dyDescent="0.25">
      <c r="A115" s="281"/>
      <c r="B115" s="55" t="s">
        <v>288</v>
      </c>
      <c r="C115" s="374"/>
      <c r="D115" s="453"/>
      <c r="E115" s="273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452"/>
      <c r="O115" s="127"/>
      <c r="P115" s="127"/>
      <c r="Q115" s="127"/>
      <c r="R115" s="278"/>
      <c r="S115" s="377">
        <f t="shared" si="16"/>
        <v>0</v>
      </c>
      <c r="T115" s="278"/>
      <c r="U115" s="278"/>
      <c r="V115" s="360" t="s">
        <v>60</v>
      </c>
      <c r="W115" s="361" t="s">
        <v>60</v>
      </c>
      <c r="X115" s="361" t="s">
        <v>60</v>
      </c>
      <c r="Y115" s="361" t="s">
        <v>60</v>
      </c>
      <c r="Z115" s="361" t="s">
        <v>60</v>
      </c>
      <c r="AA115" s="361" t="s">
        <v>60</v>
      </c>
      <c r="AB115" s="361" t="s">
        <v>60</v>
      </c>
      <c r="AC115" s="361" t="s">
        <v>60</v>
      </c>
      <c r="AD115" s="361" t="s">
        <v>60</v>
      </c>
      <c r="AE115" s="361" t="s">
        <v>60</v>
      </c>
      <c r="AF115" s="361" t="s">
        <v>60</v>
      </c>
      <c r="AG115" s="361" t="s">
        <v>60</v>
      </c>
      <c r="AH115" s="361" t="s">
        <v>61</v>
      </c>
      <c r="AI115" s="361" t="s">
        <v>60</v>
      </c>
      <c r="AJ115" s="361" t="s">
        <v>60</v>
      </c>
      <c r="AK115" s="361" t="s">
        <v>61</v>
      </c>
      <c r="AL115" s="361" t="s">
        <v>60</v>
      </c>
      <c r="AM115" s="361" t="s">
        <v>60</v>
      </c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/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</row>
    <row r="116" spans="1:100" s="9" customFormat="1" ht="13" hidden="1" x14ac:dyDescent="0.3">
      <c r="A116" s="281"/>
      <c r="B116" s="54" t="s">
        <v>289</v>
      </c>
      <c r="C116" s="8"/>
      <c r="D116" s="451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462"/>
      <c r="O116" s="397"/>
      <c r="P116" s="397"/>
      <c r="Q116" s="397"/>
      <c r="R116" s="278"/>
      <c r="S116" s="377">
        <f t="shared" si="16"/>
        <v>0</v>
      </c>
      <c r="T116" s="278"/>
      <c r="U116" s="278"/>
      <c r="V116" s="360" t="s">
        <v>61</v>
      </c>
      <c r="W116" s="361" t="s">
        <v>60</v>
      </c>
      <c r="X116" s="361" t="s">
        <v>61</v>
      </c>
      <c r="Y116" s="361" t="s">
        <v>61</v>
      </c>
      <c r="Z116" s="361" t="s">
        <v>60</v>
      </c>
      <c r="AA116" s="361" t="s">
        <v>61</v>
      </c>
      <c r="AB116" s="361" t="s">
        <v>60</v>
      </c>
      <c r="AC116" s="361" t="s">
        <v>60</v>
      </c>
      <c r="AD116" s="361" t="s">
        <v>61</v>
      </c>
      <c r="AE116" s="361" t="s">
        <v>60</v>
      </c>
      <c r="AF116" s="361" t="s">
        <v>60</v>
      </c>
      <c r="AG116" s="361" t="s">
        <v>61</v>
      </c>
      <c r="AH116" s="361" t="s">
        <v>61</v>
      </c>
      <c r="AI116" s="361" t="s">
        <v>61</v>
      </c>
      <c r="AJ116" s="361" t="s">
        <v>61</v>
      </c>
      <c r="AK116" s="361" t="s">
        <v>61</v>
      </c>
      <c r="AL116" s="361" t="s">
        <v>61</v>
      </c>
      <c r="AM116" s="361" t="s">
        <v>61</v>
      </c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</row>
    <row r="117" spans="1:100" s="9" customFormat="1" ht="13" hidden="1" x14ac:dyDescent="0.3">
      <c r="A117" s="281"/>
      <c r="B117" s="55" t="s">
        <v>131</v>
      </c>
      <c r="C117" s="8"/>
      <c r="D117" s="45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462"/>
      <c r="O117" s="397"/>
      <c r="P117" s="397"/>
      <c r="Q117" s="397"/>
      <c r="R117" s="278"/>
      <c r="S117" s="377">
        <f t="shared" si="16"/>
        <v>0</v>
      </c>
      <c r="T117" s="278"/>
      <c r="U117" s="278"/>
      <c r="V117" s="361" t="s">
        <v>61</v>
      </c>
      <c r="W117" s="361" t="s">
        <v>61</v>
      </c>
      <c r="X117" s="361" t="s">
        <v>61</v>
      </c>
      <c r="Y117" s="361" t="s">
        <v>61</v>
      </c>
      <c r="Z117" s="361" t="s">
        <v>60</v>
      </c>
      <c r="AA117" s="361" t="s">
        <v>61</v>
      </c>
      <c r="AB117" s="361" t="s">
        <v>61</v>
      </c>
      <c r="AC117" s="361" t="s">
        <v>61</v>
      </c>
      <c r="AD117" s="361" t="s">
        <v>61</v>
      </c>
      <c r="AE117" s="361" t="s">
        <v>61</v>
      </c>
      <c r="AF117" s="361" t="s">
        <v>60</v>
      </c>
      <c r="AG117" s="361" t="s">
        <v>61</v>
      </c>
      <c r="AH117" s="361" t="s">
        <v>61</v>
      </c>
      <c r="AI117" s="361" t="s">
        <v>61</v>
      </c>
      <c r="AJ117" s="361" t="s">
        <v>61</v>
      </c>
      <c r="AK117" s="361" t="s">
        <v>61</v>
      </c>
      <c r="AL117" s="361" t="s">
        <v>61</v>
      </c>
      <c r="AM117" s="361" t="s">
        <v>61</v>
      </c>
      <c r="AN117" s="281"/>
      <c r="AO117" s="281"/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/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/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1"/>
    </row>
    <row r="118" spans="1:100" s="9" customFormat="1" ht="13" hidden="1" x14ac:dyDescent="0.3">
      <c r="A118" s="281"/>
      <c r="B118" s="55" t="s">
        <v>93</v>
      </c>
      <c r="C118" s="8"/>
      <c r="D118" s="451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462"/>
      <c r="O118" s="397"/>
      <c r="P118" s="397"/>
      <c r="Q118" s="397"/>
      <c r="R118" s="278"/>
      <c r="S118" s="377">
        <f t="shared" si="16"/>
        <v>0</v>
      </c>
      <c r="T118" s="278"/>
      <c r="U118" s="278"/>
      <c r="V118" s="360" t="s">
        <v>60</v>
      </c>
      <c r="W118" s="361" t="s">
        <v>60</v>
      </c>
      <c r="X118" s="361" t="s">
        <v>60</v>
      </c>
      <c r="Y118" s="361" t="s">
        <v>60</v>
      </c>
      <c r="Z118" s="361" t="s">
        <v>60</v>
      </c>
      <c r="AA118" s="361" t="s">
        <v>60</v>
      </c>
      <c r="AB118" s="361" t="s">
        <v>60</v>
      </c>
      <c r="AC118" s="361" t="s">
        <v>60</v>
      </c>
      <c r="AD118" s="361" t="s">
        <v>60</v>
      </c>
      <c r="AE118" s="361" t="s">
        <v>60</v>
      </c>
      <c r="AF118" s="361" t="s">
        <v>60</v>
      </c>
      <c r="AG118" s="361" t="s">
        <v>60</v>
      </c>
      <c r="AH118" s="361" t="s">
        <v>61</v>
      </c>
      <c r="AI118" s="361" t="s">
        <v>60</v>
      </c>
      <c r="AJ118" s="361" t="s">
        <v>61</v>
      </c>
      <c r="AK118" s="361" t="s">
        <v>61</v>
      </c>
      <c r="AL118" s="361" t="s">
        <v>60</v>
      </c>
      <c r="AM118" s="361" t="s">
        <v>60</v>
      </c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/>
      <c r="CJ118" s="281"/>
      <c r="CK118" s="281"/>
      <c r="CL118" s="281"/>
      <c r="CM118" s="281"/>
      <c r="CN118" s="281"/>
      <c r="CO118" s="281"/>
      <c r="CP118" s="281"/>
      <c r="CQ118" s="281"/>
      <c r="CR118" s="281"/>
      <c r="CS118" s="281"/>
      <c r="CT118" s="281"/>
      <c r="CU118" s="281"/>
      <c r="CV118" s="281"/>
    </row>
    <row r="119" spans="1:100" s="9" customFormat="1" ht="13" hidden="1" x14ac:dyDescent="0.3">
      <c r="A119" s="281"/>
      <c r="B119" s="55" t="s">
        <v>78</v>
      </c>
      <c r="C119" s="8"/>
      <c r="D119" s="451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462"/>
      <c r="O119" s="397"/>
      <c r="P119" s="397"/>
      <c r="Q119" s="397"/>
      <c r="R119" s="278"/>
      <c r="S119" s="377">
        <f t="shared" si="16"/>
        <v>0</v>
      </c>
      <c r="T119" s="278"/>
      <c r="U119" s="278"/>
      <c r="V119" s="360" t="s">
        <v>60</v>
      </c>
      <c r="W119" s="361" t="s">
        <v>60</v>
      </c>
      <c r="X119" s="361" t="s">
        <v>60</v>
      </c>
      <c r="Y119" s="361" t="s">
        <v>60</v>
      </c>
      <c r="Z119" s="361" t="s">
        <v>60</v>
      </c>
      <c r="AA119" s="361" t="s">
        <v>60</v>
      </c>
      <c r="AB119" s="361" t="s">
        <v>60</v>
      </c>
      <c r="AC119" s="361" t="s">
        <v>60</v>
      </c>
      <c r="AD119" s="361" t="s">
        <v>60</v>
      </c>
      <c r="AE119" s="361" t="s">
        <v>60</v>
      </c>
      <c r="AF119" s="361" t="s">
        <v>60</v>
      </c>
      <c r="AG119" s="361" t="s">
        <v>60</v>
      </c>
      <c r="AH119" s="361" t="s">
        <v>61</v>
      </c>
      <c r="AI119" s="361" t="s">
        <v>60</v>
      </c>
      <c r="AJ119" s="361" t="s">
        <v>61</v>
      </c>
      <c r="AK119" s="361" t="s">
        <v>61</v>
      </c>
      <c r="AL119" s="361" t="s">
        <v>60</v>
      </c>
      <c r="AM119" s="361" t="s">
        <v>60</v>
      </c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</row>
    <row r="120" spans="1:100" s="9" customFormat="1" ht="13" hidden="1" x14ac:dyDescent="0.3">
      <c r="A120" s="281"/>
      <c r="B120" s="55" t="s">
        <v>139</v>
      </c>
      <c r="C120" s="8"/>
      <c r="D120" s="451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462"/>
      <c r="O120" s="397"/>
      <c r="P120" s="397"/>
      <c r="Q120" s="397"/>
      <c r="R120" s="278"/>
      <c r="S120" s="377">
        <f t="shared" si="16"/>
        <v>0</v>
      </c>
      <c r="T120" s="278"/>
      <c r="U120" s="278"/>
      <c r="V120" s="360" t="s">
        <v>60</v>
      </c>
      <c r="W120" s="361" t="s">
        <v>61</v>
      </c>
      <c r="X120" s="361" t="s">
        <v>60</v>
      </c>
      <c r="Y120" s="361" t="s">
        <v>60</v>
      </c>
      <c r="Z120" s="361" t="s">
        <v>60</v>
      </c>
      <c r="AA120" s="361" t="s">
        <v>60</v>
      </c>
      <c r="AB120" s="361" t="s">
        <v>60</v>
      </c>
      <c r="AC120" s="361" t="s">
        <v>60</v>
      </c>
      <c r="AD120" s="361" t="s">
        <v>61</v>
      </c>
      <c r="AE120" s="361" t="s">
        <v>60</v>
      </c>
      <c r="AF120" s="361" t="s">
        <v>60</v>
      </c>
      <c r="AG120" s="361" t="s">
        <v>60</v>
      </c>
      <c r="AH120" s="361" t="s">
        <v>61</v>
      </c>
      <c r="AI120" s="361" t="s">
        <v>60</v>
      </c>
      <c r="AJ120" s="361" t="s">
        <v>60</v>
      </c>
      <c r="AK120" s="361" t="s">
        <v>60</v>
      </c>
      <c r="AL120" s="361" t="s">
        <v>60</v>
      </c>
      <c r="AM120" s="361" t="s">
        <v>60</v>
      </c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</row>
    <row r="121" spans="1:100" s="9" customFormat="1" ht="13.9" customHeight="1" x14ac:dyDescent="0.3">
      <c r="A121" s="281"/>
      <c r="B121" s="55" t="s">
        <v>37</v>
      </c>
      <c r="C121" s="8"/>
      <c r="D121" s="370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97"/>
      <c r="P121" s="397"/>
      <c r="Q121" s="397"/>
      <c r="R121" s="278"/>
      <c r="S121" s="377">
        <f t="shared" si="16"/>
        <v>0</v>
      </c>
      <c r="T121" s="278"/>
      <c r="U121" s="278"/>
      <c r="V121" s="360" t="s">
        <v>60</v>
      </c>
      <c r="W121" s="361" t="s">
        <v>60</v>
      </c>
      <c r="X121" s="361" t="s">
        <v>60</v>
      </c>
      <c r="Y121" s="361" t="s">
        <v>60</v>
      </c>
      <c r="Z121" s="361" t="s">
        <v>60</v>
      </c>
      <c r="AA121" s="361" t="s">
        <v>60</v>
      </c>
      <c r="AB121" s="361" t="s">
        <v>60</v>
      </c>
      <c r="AC121" s="361" t="s">
        <v>60</v>
      </c>
      <c r="AD121" s="361" t="s">
        <v>60</v>
      </c>
      <c r="AE121" s="361" t="s">
        <v>60</v>
      </c>
      <c r="AF121" s="361" t="s">
        <v>60</v>
      </c>
      <c r="AG121" s="361" t="s">
        <v>60</v>
      </c>
      <c r="AH121" s="361" t="s">
        <v>60</v>
      </c>
      <c r="AI121" s="361" t="s">
        <v>60</v>
      </c>
      <c r="AJ121" s="361" t="s">
        <v>60</v>
      </c>
      <c r="AK121" s="361" t="s">
        <v>60</v>
      </c>
      <c r="AL121" s="361" t="s">
        <v>60</v>
      </c>
      <c r="AM121" s="361" t="s">
        <v>60</v>
      </c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</row>
    <row r="122" spans="1:100" s="9" customFormat="1" ht="13.5" thickBot="1" x14ac:dyDescent="0.3">
      <c r="A122" s="281"/>
      <c r="B122" s="38" t="s">
        <v>32</v>
      </c>
      <c r="C122" s="391"/>
      <c r="D122" s="366"/>
      <c r="E122" s="392"/>
      <c r="F122" s="387"/>
      <c r="G122" s="367">
        <f t="shared" si="18"/>
        <v>0</v>
      </c>
      <c r="H122" s="79"/>
      <c r="I122" s="79"/>
      <c r="J122" s="79"/>
      <c r="K122" s="79"/>
      <c r="L122" s="79"/>
      <c r="M122" s="79"/>
      <c r="N122" s="301"/>
      <c r="O122" s="127"/>
      <c r="P122" s="127"/>
      <c r="Q122" s="127"/>
      <c r="R122" s="278"/>
      <c r="S122" s="393">
        <f t="shared" si="16"/>
        <v>0</v>
      </c>
      <c r="T122" s="278"/>
      <c r="U122" s="278"/>
      <c r="V122" s="360" t="s">
        <v>60</v>
      </c>
      <c r="W122" s="361" t="s">
        <v>60</v>
      </c>
      <c r="X122" s="361" t="s">
        <v>60</v>
      </c>
      <c r="Y122" s="361" t="s">
        <v>60</v>
      </c>
      <c r="Z122" s="361" t="s">
        <v>60</v>
      </c>
      <c r="AA122" s="361" t="s">
        <v>60</v>
      </c>
      <c r="AB122" s="361" t="s">
        <v>60</v>
      </c>
      <c r="AC122" s="361" t="s">
        <v>60</v>
      </c>
      <c r="AD122" s="361" t="s">
        <v>60</v>
      </c>
      <c r="AE122" s="361" t="s">
        <v>60</v>
      </c>
      <c r="AF122" s="361" t="s">
        <v>60</v>
      </c>
      <c r="AG122" s="361" t="s">
        <v>60</v>
      </c>
      <c r="AH122" s="361" t="s">
        <v>60</v>
      </c>
      <c r="AI122" s="361" t="s">
        <v>60</v>
      </c>
      <c r="AJ122" s="361" t="s">
        <v>60</v>
      </c>
      <c r="AK122" s="361" t="s">
        <v>60</v>
      </c>
      <c r="AL122" s="361" t="s">
        <v>60</v>
      </c>
      <c r="AM122" s="361" t="s">
        <v>60</v>
      </c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</row>
    <row r="123" spans="1:100" s="9" customFormat="1" ht="18" customHeight="1" x14ac:dyDescent="0.3">
      <c r="A123" s="281"/>
      <c r="B123" s="283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281"/>
      <c r="S123" s="39"/>
      <c r="T123" s="281"/>
      <c r="U123" s="281"/>
      <c r="V123" s="31"/>
      <c r="W123" s="277"/>
      <c r="X123" s="281"/>
      <c r="Y123" s="281"/>
      <c r="Z123" s="281"/>
      <c r="AA123" s="281"/>
      <c r="AB123" s="281"/>
      <c r="AC123" s="281"/>
      <c r="AD123" s="281"/>
      <c r="AE123" s="281"/>
      <c r="AF123" s="284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L123" s="281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</row>
    <row r="124" spans="1:100" ht="18" customHeight="1" x14ac:dyDescent="0.3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3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5">
      <c r="A125" s="6"/>
      <c r="B125" s="6"/>
      <c r="C125" s="6"/>
      <c r="N125" s="20"/>
      <c r="R125" s="21"/>
      <c r="S125" s="13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5">
      <c r="A126" s="6"/>
      <c r="B126" s="6"/>
      <c r="C126" s="6"/>
      <c r="N126" s="20"/>
      <c r="R126" s="21"/>
      <c r="S126" s="13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5">
      <c r="A127" s="6"/>
      <c r="B127" s="6"/>
      <c r="C127" s="6"/>
      <c r="N127" s="20"/>
      <c r="R127" s="21"/>
      <c r="S127" s="13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5">
      <c r="A128" s="6"/>
      <c r="B128" s="6"/>
      <c r="C128" s="6"/>
      <c r="N128" s="20"/>
      <c r="R128" s="21"/>
      <c r="S128" s="13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5">
      <c r="A129" s="6"/>
      <c r="B129" s="6"/>
      <c r="C129" s="6"/>
      <c r="N129" s="20"/>
      <c r="R129" s="21"/>
      <c r="S129" s="13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5">
      <c r="A130" s="6"/>
      <c r="B130" s="6"/>
      <c r="C130" s="6"/>
      <c r="N130" s="20"/>
      <c r="R130" s="21"/>
      <c r="S130" s="13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5">
      <c r="A131" s="6"/>
      <c r="B131" s="6"/>
      <c r="C131" s="6"/>
      <c r="N131" s="20"/>
      <c r="R131" s="21"/>
      <c r="S131" s="13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5">
      <c r="A132" s="6"/>
      <c r="B132" s="6"/>
      <c r="C132" s="6"/>
      <c r="N132" s="20"/>
      <c r="R132" s="21"/>
      <c r="S132" s="13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5">
      <c r="A133" s="6"/>
      <c r="B133" s="6"/>
      <c r="C133" s="6"/>
      <c r="N133" s="20"/>
      <c r="R133" s="21"/>
      <c r="S133" s="13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5">
      <c r="A134" s="6"/>
      <c r="B134" s="6"/>
      <c r="C134" s="6"/>
      <c r="N134" s="20"/>
      <c r="R134" s="21"/>
      <c r="S134" s="13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5">
      <c r="A135" s="6"/>
      <c r="B135" s="6"/>
      <c r="C135" s="6"/>
      <c r="N135" s="20"/>
      <c r="R135" s="21"/>
      <c r="S135" s="13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5">
      <c r="A136" s="6"/>
      <c r="B136" s="6"/>
      <c r="C136" s="6"/>
      <c r="N136" s="20"/>
      <c r="R136" s="21"/>
      <c r="S136" s="13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5">
      <c r="A137" s="6"/>
      <c r="B137" s="6"/>
      <c r="C137" s="6"/>
      <c r="N137" s="20"/>
      <c r="R137" s="21"/>
      <c r="S137" s="13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5">
      <c r="A138" s="6"/>
      <c r="B138" s="6"/>
      <c r="C138" s="6"/>
      <c r="N138" s="20"/>
      <c r="R138" s="21"/>
      <c r="S138" s="13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5">
      <c r="A139" s="6"/>
      <c r="B139" s="6"/>
      <c r="C139" s="6"/>
      <c r="N139" s="20"/>
      <c r="R139" s="21"/>
      <c r="S139" s="13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5">
      <c r="A140" s="6"/>
      <c r="B140" s="6"/>
      <c r="C140" s="6"/>
      <c r="N140" s="20"/>
      <c r="R140" s="21"/>
      <c r="S140" s="13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5">
      <c r="A141" s="6"/>
      <c r="B141" s="6"/>
      <c r="C141" s="6"/>
      <c r="N141" s="20"/>
      <c r="R141" s="21"/>
      <c r="S141" s="13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5">
      <c r="A142" s="6"/>
      <c r="B142" s="6"/>
      <c r="C142" s="6"/>
      <c r="N142" s="20"/>
      <c r="R142" s="21"/>
      <c r="S142" s="13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5">
      <c r="A143" s="6"/>
      <c r="B143" s="6"/>
      <c r="C143" s="6"/>
      <c r="N143" s="20"/>
      <c r="R143" s="21"/>
      <c r="S143" s="13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5">
      <c r="A144" s="6"/>
      <c r="B144" s="6"/>
      <c r="C144" s="6"/>
      <c r="N144" s="20"/>
      <c r="R144" s="21"/>
      <c r="S144" s="13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5">
      <c r="A145" s="6"/>
      <c r="B145" s="6"/>
      <c r="C145" s="6"/>
      <c r="N145" s="20"/>
      <c r="R145" s="21"/>
      <c r="S145" s="13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5">
      <c r="A146" s="6"/>
      <c r="B146" s="6"/>
      <c r="C146" s="6"/>
      <c r="N146" s="20"/>
      <c r="R146" s="21"/>
      <c r="S146" s="13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5">
      <c r="A147" s="6"/>
      <c r="B147" s="6"/>
      <c r="C147" s="6"/>
      <c r="N147" s="20"/>
      <c r="R147" s="21"/>
      <c r="S147" s="13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5">
      <c r="A148" s="6"/>
      <c r="B148" s="6"/>
      <c r="C148" s="6"/>
      <c r="N148" s="20"/>
      <c r="R148" s="21"/>
      <c r="S148" s="13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5">
      <c r="A149" s="6"/>
      <c r="B149" s="6"/>
      <c r="C149" s="6"/>
      <c r="N149" s="20"/>
      <c r="R149" s="21"/>
      <c r="S149" s="13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5">
      <c r="A150" s="6"/>
      <c r="B150" s="6"/>
      <c r="C150" s="6"/>
      <c r="N150" s="20"/>
      <c r="R150" s="21"/>
      <c r="S150" s="13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5">
      <c r="A151" s="6"/>
      <c r="B151" s="6"/>
      <c r="C151" s="6"/>
      <c r="N151" s="20"/>
      <c r="R151" s="21"/>
      <c r="S151" s="13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5">
      <c r="A152" s="6"/>
      <c r="B152" s="6"/>
      <c r="C152" s="6"/>
      <c r="N152" s="20"/>
      <c r="R152" s="21"/>
      <c r="S152" s="13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5">
      <c r="A153" s="6"/>
      <c r="B153" s="6"/>
      <c r="C153" s="6"/>
      <c r="N153" s="20"/>
      <c r="R153" s="21"/>
      <c r="S153" s="13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5">
      <c r="A154" s="6"/>
      <c r="B154" s="6"/>
      <c r="C154" s="6"/>
      <c r="N154" s="20"/>
      <c r="R154" s="21"/>
      <c r="S154" s="13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5">
      <c r="A155" s="6"/>
      <c r="B155" s="6"/>
      <c r="C155" s="6"/>
      <c r="N155" s="20"/>
      <c r="R155" s="21"/>
      <c r="S155" s="13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5">
      <c r="A156" s="6"/>
      <c r="B156" s="6"/>
      <c r="C156" s="6"/>
      <c r="N156" s="20"/>
      <c r="R156" s="21"/>
      <c r="S156" s="13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5">
      <c r="A157" s="6"/>
      <c r="B157" s="6"/>
      <c r="C157" s="6"/>
      <c r="N157" s="20"/>
      <c r="R157" s="21"/>
      <c r="S157" s="13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5">
      <c r="A158" s="6"/>
      <c r="B158" s="6"/>
      <c r="C158" s="6"/>
      <c r="N158" s="20"/>
      <c r="R158" s="21"/>
      <c r="S158" s="13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5">
      <c r="A159" s="6"/>
      <c r="B159" s="6"/>
      <c r="C159" s="6"/>
      <c r="N159" s="20"/>
      <c r="R159" s="21"/>
      <c r="S159" s="13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5">
      <c r="A160" s="6"/>
      <c r="B160" s="6"/>
      <c r="C160" s="6"/>
      <c r="N160" s="20"/>
      <c r="R160" s="21"/>
      <c r="S160" s="13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5">
      <c r="A161" s="6"/>
      <c r="B161" s="6"/>
      <c r="C161" s="6"/>
      <c r="N161" s="20"/>
      <c r="R161" s="21"/>
      <c r="S161" s="13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5">
      <c r="A162" s="6"/>
      <c r="B162" s="6"/>
      <c r="C162" s="6"/>
      <c r="N162" s="20"/>
      <c r="R162" s="21"/>
      <c r="S162" s="13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5">
      <c r="A163" s="6"/>
      <c r="B163" s="6"/>
      <c r="C163" s="6"/>
      <c r="N163" s="20"/>
      <c r="R163" s="21"/>
      <c r="S163" s="13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5">
      <c r="A164" s="6"/>
      <c r="B164" s="6"/>
      <c r="C164" s="6"/>
      <c r="N164" s="20"/>
      <c r="R164" s="21"/>
      <c r="S164" s="13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5">
      <c r="A165" s="6"/>
      <c r="B165" s="6"/>
      <c r="C165" s="6"/>
      <c r="N165" s="20"/>
      <c r="R165" s="21"/>
      <c r="S165" s="13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5">
      <c r="A166" s="6"/>
      <c r="B166" s="6"/>
      <c r="C166" s="6"/>
      <c r="N166" s="20"/>
      <c r="R166" s="21"/>
      <c r="S166" s="13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5">
      <c r="A167" s="6"/>
      <c r="B167" s="6"/>
      <c r="C167" s="6"/>
      <c r="N167" s="20"/>
      <c r="R167" s="21"/>
      <c r="S167" s="13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5">
      <c r="A168" s="6"/>
      <c r="B168" s="6"/>
      <c r="C168" s="6"/>
      <c r="N168" s="20"/>
      <c r="R168" s="21"/>
      <c r="S168" s="13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5">
      <c r="A169" s="6"/>
      <c r="B169" s="6"/>
      <c r="C169" s="6"/>
      <c r="N169" s="20"/>
      <c r="R169" s="21"/>
      <c r="S169" s="13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5">
      <c r="A170" s="6"/>
      <c r="B170" s="6"/>
      <c r="C170" s="6"/>
      <c r="N170" s="20"/>
      <c r="R170" s="21"/>
      <c r="S170" s="13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5">
      <c r="A171" s="6"/>
      <c r="B171" s="6"/>
      <c r="C171" s="6"/>
      <c r="N171" s="20"/>
      <c r="R171" s="21"/>
      <c r="S171" s="13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5">
      <c r="A172" s="6"/>
      <c r="B172" s="6"/>
      <c r="C172" s="6"/>
      <c r="N172" s="20"/>
      <c r="R172" s="21"/>
      <c r="S172" s="13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5">
      <c r="A173" s="6"/>
      <c r="B173" s="6"/>
      <c r="C173" s="6"/>
      <c r="N173" s="20"/>
      <c r="R173" s="21"/>
      <c r="S173" s="13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5">
      <c r="A174" s="6"/>
      <c r="B174" s="6"/>
      <c r="C174" s="6"/>
      <c r="N174" s="20"/>
      <c r="R174" s="21"/>
      <c r="S174" s="13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5">
      <c r="A175" s="6"/>
      <c r="B175" s="6"/>
      <c r="C175" s="6"/>
      <c r="N175" s="20"/>
      <c r="R175" s="21"/>
      <c r="S175" s="13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5">
      <c r="A176" s="6"/>
      <c r="B176" s="6"/>
      <c r="C176" s="6"/>
      <c r="N176" s="20"/>
      <c r="R176" s="21"/>
      <c r="S176" s="13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5">
      <c r="A177" s="6"/>
      <c r="B177" s="6"/>
      <c r="C177" s="6"/>
      <c r="N177" s="20"/>
      <c r="R177" s="21"/>
      <c r="S177" s="13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5">
      <c r="A178" s="6"/>
      <c r="B178" s="6"/>
      <c r="C178" s="6"/>
      <c r="N178" s="20"/>
      <c r="R178" s="21"/>
      <c r="S178" s="13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5">
      <c r="A179" s="6"/>
      <c r="B179" s="6"/>
      <c r="C179" s="6"/>
      <c r="N179" s="20"/>
      <c r="R179" s="21"/>
      <c r="S179" s="13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5">
      <c r="A180" s="6"/>
      <c r="B180" s="6"/>
      <c r="C180" s="6"/>
      <c r="N180" s="20"/>
      <c r="R180" s="21"/>
      <c r="S180" s="13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5">
      <c r="A181" s="6"/>
      <c r="B181" s="6"/>
      <c r="C181" s="6"/>
      <c r="N181" s="20"/>
      <c r="R181" s="21"/>
      <c r="S181" s="13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5">
      <c r="A182" s="6"/>
      <c r="B182" s="6"/>
      <c r="C182" s="6"/>
      <c r="N182" s="20"/>
      <c r="R182" s="21"/>
      <c r="S182" s="13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5">
      <c r="A183" s="6"/>
      <c r="B183" s="6"/>
      <c r="C183" s="6"/>
      <c r="N183" s="20"/>
      <c r="R183" s="21"/>
      <c r="S183" s="13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5">
      <c r="A184" s="6"/>
      <c r="B184" s="6"/>
      <c r="C184" s="6"/>
      <c r="N184" s="20"/>
      <c r="R184" s="21"/>
      <c r="S184" s="13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5">
      <c r="A185" s="6"/>
      <c r="B185" s="6"/>
      <c r="C185" s="6"/>
      <c r="N185" s="20"/>
      <c r="R185" s="21"/>
      <c r="S185" s="13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5">
      <c r="A186" s="6"/>
      <c r="B186" s="6"/>
      <c r="C186" s="6"/>
      <c r="N186" s="20"/>
      <c r="R186" s="21"/>
      <c r="S186" s="13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5">
      <c r="A187" s="6"/>
      <c r="B187" s="6"/>
      <c r="C187" s="6"/>
      <c r="N187" s="20"/>
      <c r="R187" s="21"/>
      <c r="S187" s="13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5">
      <c r="A188" s="6"/>
      <c r="B188" s="6"/>
      <c r="C188" s="6"/>
      <c r="N188" s="20"/>
      <c r="R188" s="21"/>
      <c r="S188" s="13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5">
      <c r="A189" s="6"/>
      <c r="B189" s="6"/>
      <c r="C189" s="6"/>
      <c r="N189" s="20"/>
      <c r="R189" s="21"/>
      <c r="S189" s="13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5">
      <c r="A190" s="6"/>
      <c r="B190" s="6"/>
      <c r="C190" s="6"/>
      <c r="N190" s="20"/>
      <c r="R190" s="21"/>
      <c r="S190" s="13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5">
      <c r="A191" s="6"/>
      <c r="B191" s="6"/>
      <c r="C191" s="6"/>
      <c r="N191" s="20"/>
      <c r="R191" s="21"/>
      <c r="S191" s="13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5">
      <c r="A192" s="6"/>
      <c r="B192" s="6"/>
      <c r="C192" s="6"/>
      <c r="N192" s="20"/>
      <c r="R192" s="21"/>
      <c r="S192" s="13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5">
      <c r="A193" s="6"/>
      <c r="B193" s="6"/>
      <c r="C193" s="6"/>
      <c r="N193" s="20"/>
      <c r="R193" s="21"/>
      <c r="S193" s="13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5">
      <c r="A194" s="6"/>
      <c r="B194" s="6"/>
      <c r="C194" s="6"/>
      <c r="N194" s="20"/>
      <c r="R194" s="21"/>
      <c r="S194" s="13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5">
      <c r="A195" s="6"/>
      <c r="B195" s="6"/>
      <c r="C195" s="6"/>
      <c r="N195" s="20"/>
      <c r="R195" s="21"/>
      <c r="S195" s="13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5">
      <c r="A196" s="6"/>
      <c r="B196" s="6"/>
      <c r="C196" s="6"/>
      <c r="N196" s="20"/>
      <c r="R196" s="21"/>
      <c r="S196" s="13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5">
      <c r="A197" s="6"/>
      <c r="B197" s="6"/>
      <c r="C197" s="6"/>
      <c r="N197" s="20"/>
      <c r="R197" s="21"/>
      <c r="S197" s="13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5">
      <c r="A198" s="6"/>
      <c r="B198" s="6"/>
      <c r="C198" s="6"/>
      <c r="N198" s="20"/>
      <c r="R198" s="21"/>
      <c r="S198" s="13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5">
      <c r="A199" s="6"/>
      <c r="B199" s="6"/>
      <c r="C199" s="6"/>
      <c r="N199" s="20"/>
      <c r="R199" s="21"/>
      <c r="S199" s="13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5">
      <c r="A200" s="6"/>
      <c r="B200" s="6"/>
      <c r="C200" s="6"/>
      <c r="N200" s="20"/>
      <c r="R200" s="21"/>
      <c r="S200" s="13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5">
      <c r="A201" s="6"/>
      <c r="B201" s="6"/>
      <c r="C201" s="6"/>
      <c r="N201" s="20"/>
      <c r="R201" s="21"/>
      <c r="S201" s="13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5">
      <c r="A202" s="6"/>
      <c r="B202" s="6"/>
      <c r="C202" s="6"/>
      <c r="N202" s="20"/>
      <c r="R202" s="21"/>
      <c r="S202" s="13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5">
      <c r="A203" s="6"/>
      <c r="B203" s="6"/>
      <c r="C203" s="6"/>
      <c r="N203" s="20"/>
      <c r="R203" s="21"/>
      <c r="S203" s="13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5">
      <c r="A204" s="6"/>
      <c r="B204" s="6"/>
      <c r="C204" s="6"/>
      <c r="N204" s="20"/>
      <c r="R204" s="21"/>
      <c r="S204" s="13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5">
      <c r="A205" s="6"/>
      <c r="B205" s="6"/>
      <c r="C205" s="6"/>
      <c r="N205" s="20"/>
      <c r="R205" s="21"/>
      <c r="S205" s="13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5">
      <c r="A206" s="6"/>
      <c r="B206" s="6"/>
      <c r="C206" s="6"/>
      <c r="N206" s="20"/>
      <c r="R206" s="21"/>
      <c r="S206" s="13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5">
      <c r="A207" s="6"/>
      <c r="B207" s="6"/>
      <c r="C207" s="6"/>
      <c r="N207" s="20"/>
      <c r="R207" s="21"/>
      <c r="S207" s="13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5">
      <c r="A208" s="6"/>
      <c r="B208" s="6"/>
      <c r="C208" s="6"/>
      <c r="N208" s="20"/>
      <c r="R208" s="21"/>
      <c r="S208" s="13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5">
      <c r="A209" s="6"/>
      <c r="B209" s="6"/>
      <c r="C209" s="6"/>
      <c r="N209" s="20"/>
      <c r="R209" s="21"/>
      <c r="S209" s="13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5">
      <c r="A210" s="6"/>
      <c r="B210" s="6"/>
      <c r="C210" s="6"/>
      <c r="N210" s="20"/>
      <c r="R210" s="21"/>
      <c r="S210" s="13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5">
      <c r="A211" s="6"/>
      <c r="B211" s="6"/>
      <c r="C211" s="6"/>
      <c r="N211" s="20"/>
      <c r="R211" s="21"/>
      <c r="S211" s="13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5">
      <c r="A212" s="6"/>
      <c r="B212" s="6"/>
      <c r="C212" s="6"/>
      <c r="N212" s="20"/>
      <c r="R212" s="21"/>
      <c r="S212" s="13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5">
      <c r="A213" s="6"/>
      <c r="B213" s="6"/>
      <c r="C213" s="6"/>
      <c r="N213" s="20"/>
      <c r="R213" s="21"/>
      <c r="S213" s="13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5">
      <c r="A214" s="6"/>
      <c r="B214" s="6"/>
      <c r="C214" s="6"/>
      <c r="N214" s="20"/>
      <c r="R214" s="21"/>
      <c r="S214" s="13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5">
      <c r="A215" s="6"/>
      <c r="B215" s="6"/>
      <c r="C215" s="6"/>
      <c r="N215" s="20"/>
      <c r="R215" s="21"/>
      <c r="S215" s="13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5">
      <c r="A216" s="6"/>
      <c r="B216" s="6"/>
      <c r="C216" s="6"/>
      <c r="N216" s="20"/>
      <c r="R216" s="21"/>
      <c r="S216" s="13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5">
      <c r="A217" s="6"/>
      <c r="B217" s="6"/>
      <c r="C217" s="6"/>
      <c r="N217" s="20"/>
      <c r="R217" s="21"/>
      <c r="S217" s="13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5">
      <c r="A218" s="6"/>
      <c r="B218" s="6"/>
      <c r="C218" s="6"/>
      <c r="N218" s="20"/>
      <c r="R218" s="21"/>
      <c r="S218" s="13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5">
      <c r="A219" s="6"/>
      <c r="B219" s="6"/>
      <c r="C219" s="6"/>
      <c r="N219" s="20"/>
      <c r="R219" s="21"/>
      <c r="S219" s="13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5">
      <c r="A220" s="6"/>
      <c r="B220" s="6"/>
      <c r="C220" s="6"/>
      <c r="N220" s="20"/>
      <c r="R220" s="21"/>
      <c r="S220" s="13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5">
      <c r="A221" s="6"/>
      <c r="B221" s="6"/>
      <c r="C221" s="6"/>
      <c r="N221" s="20"/>
      <c r="R221" s="21"/>
      <c r="S221" s="13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5">
      <c r="A222" s="6"/>
      <c r="B222" s="6"/>
      <c r="C222" s="6"/>
      <c r="N222" s="20"/>
      <c r="R222" s="21"/>
      <c r="S222" s="13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5">
      <c r="A223" s="6"/>
      <c r="B223" s="6"/>
      <c r="C223" s="6"/>
      <c r="N223" s="20"/>
      <c r="R223" s="21"/>
      <c r="S223" s="13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5">
      <c r="A224" s="6"/>
      <c r="B224" s="6"/>
      <c r="C224" s="6"/>
      <c r="N224" s="20"/>
      <c r="R224" s="21"/>
      <c r="S224" s="13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5">
      <c r="A225" s="6"/>
      <c r="B225" s="6"/>
      <c r="C225" s="6"/>
      <c r="N225" s="20"/>
      <c r="R225" s="21"/>
      <c r="S225" s="13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5">
      <c r="A226" s="6"/>
      <c r="B226" s="6"/>
      <c r="C226" s="6"/>
      <c r="N226" s="20"/>
      <c r="R226" s="21"/>
      <c r="S226" s="13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5">
      <c r="A227" s="6"/>
      <c r="B227" s="6"/>
      <c r="C227" s="6"/>
      <c r="N227" s="20"/>
      <c r="R227" s="21"/>
      <c r="S227" s="13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5">
      <c r="A228" s="6"/>
      <c r="B228" s="6"/>
      <c r="C228" s="6"/>
      <c r="N228" s="20"/>
      <c r="R228" s="21"/>
      <c r="S228" s="13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5">
      <c r="A229" s="6"/>
      <c r="B229" s="6"/>
      <c r="C229" s="6"/>
      <c r="N229" s="20"/>
      <c r="R229" s="21"/>
      <c r="S229" s="13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5">
      <c r="A230" s="6"/>
      <c r="B230" s="6"/>
      <c r="C230" s="6"/>
      <c r="N230" s="20"/>
      <c r="R230" s="21"/>
      <c r="S230" s="13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5">
      <c r="A231" s="6"/>
      <c r="B231" s="6"/>
      <c r="C231" s="6"/>
      <c r="N231" s="20"/>
      <c r="R231" s="21"/>
      <c r="S231" s="13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5">
      <c r="A232" s="6"/>
      <c r="B232" s="6"/>
      <c r="C232" s="6"/>
      <c r="N232" s="20"/>
      <c r="R232" s="21"/>
      <c r="S232" s="13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5">
      <c r="A233" s="6"/>
      <c r="B233" s="6"/>
      <c r="C233" s="6"/>
      <c r="N233" s="20"/>
      <c r="R233" s="21"/>
      <c r="S233" s="13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5">
      <c r="A234" s="6"/>
      <c r="B234" s="6"/>
      <c r="C234" s="6"/>
      <c r="N234" s="20"/>
      <c r="R234" s="21"/>
      <c r="S234" s="13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5">
      <c r="A235" s="6"/>
      <c r="B235" s="6"/>
      <c r="C235" s="6"/>
      <c r="N235" s="20"/>
      <c r="R235" s="21"/>
      <c r="S235" s="13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5">
      <c r="A236" s="6"/>
      <c r="B236" s="6"/>
      <c r="C236" s="6"/>
      <c r="N236" s="20"/>
      <c r="R236" s="21"/>
      <c r="S236" s="13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5">
      <c r="A237" s="6"/>
      <c r="B237" s="6"/>
      <c r="C237" s="6"/>
      <c r="N237" s="20"/>
      <c r="R237" s="21"/>
      <c r="S237" s="13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5">
      <c r="A238" s="6"/>
      <c r="B238" s="6"/>
      <c r="C238" s="6"/>
      <c r="N238" s="20"/>
      <c r="R238" s="21"/>
      <c r="S238" s="13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5">
      <c r="A239" s="6"/>
      <c r="B239" s="6"/>
      <c r="C239" s="6"/>
      <c r="N239" s="20"/>
      <c r="R239" s="21"/>
      <c r="S239" s="13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5">
      <c r="A240" s="6"/>
      <c r="B240" s="6"/>
      <c r="C240" s="6"/>
      <c r="N240" s="20"/>
      <c r="R240" s="21"/>
      <c r="S240" s="13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5">
      <c r="A241" s="6"/>
      <c r="B241" s="6"/>
      <c r="C241" s="6"/>
      <c r="N241" s="20"/>
      <c r="R241" s="21"/>
      <c r="S241" s="13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5">
      <c r="A242" s="6"/>
      <c r="B242" s="6"/>
      <c r="C242" s="6"/>
      <c r="N242" s="20"/>
      <c r="R242" s="21"/>
      <c r="S242" s="13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5">
      <c r="A243" s="6"/>
      <c r="B243" s="6"/>
      <c r="C243" s="6"/>
      <c r="N243" s="20"/>
      <c r="R243" s="21"/>
      <c r="S243" s="13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5">
      <c r="A244" s="6"/>
      <c r="B244" s="6"/>
      <c r="C244" s="6"/>
      <c r="N244" s="20"/>
      <c r="R244" s="21"/>
      <c r="S244" s="13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5">
      <c r="A245" s="6"/>
      <c r="B245" s="6"/>
      <c r="C245" s="6"/>
      <c r="N245" s="20"/>
      <c r="R245" s="21"/>
      <c r="S245" s="13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5">
      <c r="A246" s="6"/>
      <c r="B246" s="6"/>
      <c r="C246" s="6"/>
      <c r="N246" s="20"/>
      <c r="R246" s="21"/>
      <c r="S246" s="13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5">
      <c r="A247" s="6"/>
      <c r="B247" s="6"/>
      <c r="C247" s="6"/>
      <c r="N247" s="20"/>
      <c r="R247" s="21"/>
      <c r="S247" s="13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5">
      <c r="A248" s="6"/>
      <c r="B248" s="6"/>
      <c r="C248" s="6"/>
      <c r="N248" s="20"/>
      <c r="R248" s="21"/>
      <c r="S248" s="13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5">
      <c r="A249" s="6"/>
      <c r="B249" s="6"/>
      <c r="C249" s="6"/>
      <c r="N249" s="20"/>
      <c r="R249" s="21"/>
      <c r="S249" s="13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5">
      <c r="A250" s="6"/>
      <c r="B250" s="6"/>
      <c r="C250" s="6"/>
      <c r="N250" s="20"/>
      <c r="R250" s="21"/>
      <c r="S250" s="13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5">
      <c r="A251" s="6"/>
      <c r="B251" s="6"/>
      <c r="C251" s="6"/>
      <c r="N251" s="20"/>
      <c r="R251" s="21"/>
      <c r="S251" s="13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5">
      <c r="A252" s="6"/>
      <c r="B252" s="6"/>
      <c r="C252" s="6"/>
      <c r="N252" s="20"/>
      <c r="R252" s="21"/>
      <c r="S252" s="13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5">
      <c r="A253" s="6"/>
      <c r="B253" s="6"/>
      <c r="C253" s="6"/>
      <c r="N253" s="20"/>
      <c r="R253" s="21"/>
      <c r="S253" s="13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5">
      <c r="A254" s="6"/>
      <c r="B254" s="6"/>
      <c r="C254" s="6"/>
      <c r="N254" s="20"/>
      <c r="R254" s="21"/>
      <c r="S254" s="13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5">
      <c r="A255" s="6"/>
      <c r="B255" s="6"/>
      <c r="C255" s="6"/>
      <c r="N255" s="20"/>
      <c r="R255" s="21"/>
      <c r="S255" s="13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5">
      <c r="A256" s="6"/>
      <c r="B256" s="6"/>
      <c r="C256" s="6"/>
      <c r="N256" s="20"/>
      <c r="R256" s="21"/>
      <c r="S256" s="13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5">
      <c r="A257" s="6"/>
      <c r="B257" s="6"/>
      <c r="C257" s="6"/>
      <c r="N257" s="20"/>
      <c r="R257" s="21"/>
      <c r="S257" s="13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5">
      <c r="A258" s="6"/>
      <c r="B258" s="6"/>
      <c r="C258" s="6"/>
      <c r="N258" s="20"/>
      <c r="R258" s="21"/>
      <c r="S258" s="13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5">
      <c r="A259" s="6"/>
      <c r="B259" s="6"/>
      <c r="C259" s="6"/>
      <c r="N259" s="20"/>
      <c r="R259" s="21"/>
      <c r="S259" s="13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5">
      <c r="A260" s="6"/>
      <c r="B260" s="6"/>
      <c r="C260" s="6"/>
      <c r="N260" s="20"/>
      <c r="R260" s="21"/>
      <c r="S260" s="13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5">
      <c r="A261" s="6"/>
      <c r="B261" s="6"/>
      <c r="C261" s="6"/>
      <c r="N261" s="20"/>
      <c r="R261" s="21"/>
      <c r="S261" s="13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5">
      <c r="A262" s="6"/>
      <c r="B262" s="6"/>
      <c r="C262" s="6"/>
      <c r="N262" s="20"/>
      <c r="R262" s="21"/>
      <c r="S262" s="13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5">
      <c r="A263" s="6"/>
      <c r="B263" s="6"/>
      <c r="C263" s="6"/>
      <c r="N263" s="20"/>
      <c r="R263" s="21"/>
      <c r="S263" s="13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5">
      <c r="A264" s="6"/>
      <c r="B264" s="6"/>
      <c r="C264" s="6"/>
      <c r="N264" s="20"/>
      <c r="R264" s="21"/>
      <c r="S264" s="13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5">
      <c r="A265" s="6"/>
      <c r="B265" s="6"/>
      <c r="C265" s="6"/>
      <c r="N265" s="20"/>
      <c r="R265" s="21"/>
      <c r="S265" s="13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5">
      <c r="A266" s="6"/>
      <c r="B266" s="6"/>
      <c r="C266" s="6"/>
      <c r="N266" s="20"/>
      <c r="R266" s="21"/>
      <c r="S266" s="13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5">
      <c r="A267" s="6"/>
      <c r="B267" s="6"/>
      <c r="C267" s="6"/>
      <c r="N267" s="20"/>
      <c r="R267" s="21"/>
      <c r="S267" s="13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5">
      <c r="A268" s="6"/>
      <c r="B268" s="6"/>
      <c r="C268" s="6"/>
      <c r="N268" s="20"/>
      <c r="R268" s="21"/>
      <c r="S268" s="13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5">
      <c r="A269" s="6"/>
      <c r="B269" s="6"/>
      <c r="C269" s="6"/>
      <c r="N269" s="20"/>
      <c r="R269" s="21"/>
      <c r="S269" s="13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5">
      <c r="A270" s="6"/>
      <c r="B270" s="6"/>
      <c r="C270" s="6"/>
      <c r="N270" s="20"/>
      <c r="R270" s="21"/>
      <c r="S270" s="13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5">
      <c r="A271" s="6"/>
      <c r="B271" s="6"/>
      <c r="C271" s="6"/>
      <c r="N271" s="20"/>
      <c r="R271" s="21"/>
      <c r="S271" s="13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5">
      <c r="A272" s="6"/>
      <c r="B272" s="6"/>
      <c r="C272" s="6"/>
      <c r="N272" s="20"/>
      <c r="R272" s="21"/>
      <c r="S272" s="13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5">
      <c r="A273" s="6"/>
      <c r="B273" s="6"/>
      <c r="C273" s="6"/>
      <c r="N273" s="20"/>
      <c r="R273" s="21"/>
      <c r="S273" s="13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5">
      <c r="A274" s="6"/>
      <c r="B274" s="6"/>
      <c r="C274" s="6"/>
      <c r="N274" s="20"/>
      <c r="R274" s="21"/>
      <c r="S274" s="13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5">
      <c r="A275" s="6"/>
      <c r="B275" s="6"/>
      <c r="C275" s="6"/>
      <c r="N275" s="20"/>
      <c r="R275" s="21"/>
      <c r="S275" s="13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5">
      <c r="A276" s="6"/>
      <c r="B276" s="6"/>
      <c r="C276" s="6"/>
      <c r="N276" s="20"/>
      <c r="R276" s="21"/>
      <c r="S276" s="13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5">
      <c r="A277" s="6"/>
      <c r="B277" s="6"/>
      <c r="C277" s="6"/>
      <c r="N277" s="20"/>
      <c r="R277" s="21"/>
      <c r="S277" s="13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5">
      <c r="A278" s="6"/>
      <c r="B278" s="6"/>
      <c r="C278" s="6"/>
      <c r="N278" s="20"/>
      <c r="R278" s="21"/>
      <c r="S278" s="13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5">
      <c r="A279" s="6"/>
      <c r="B279" s="6"/>
      <c r="C279" s="6"/>
      <c r="N279" s="20"/>
      <c r="R279" s="21"/>
      <c r="S279" s="13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5">
      <c r="A280" s="6"/>
      <c r="B280" s="6"/>
      <c r="C280" s="6"/>
      <c r="N280" s="20"/>
      <c r="R280" s="21"/>
      <c r="S280" s="13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5">
      <c r="A281" s="6"/>
      <c r="B281" s="6"/>
      <c r="C281" s="6"/>
      <c r="N281" s="20"/>
      <c r="R281" s="21"/>
      <c r="S281" s="13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5">
      <c r="A282" s="6"/>
      <c r="B282" s="6"/>
      <c r="C282" s="6"/>
      <c r="N282" s="20"/>
      <c r="R282" s="21"/>
      <c r="S282" s="13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5">
      <c r="A283" s="6"/>
      <c r="B283" s="6"/>
      <c r="C283" s="6"/>
      <c r="N283" s="20"/>
      <c r="R283" s="21"/>
      <c r="S283" s="13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5">
      <c r="A284" s="6"/>
      <c r="B284" s="6"/>
      <c r="C284" s="6"/>
      <c r="N284" s="20"/>
      <c r="R284" s="21"/>
      <c r="S284" s="13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5">
      <c r="A285" s="6"/>
      <c r="B285" s="6"/>
      <c r="C285" s="6"/>
      <c r="N285" s="20"/>
      <c r="R285" s="21"/>
      <c r="S285" s="13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5">
      <c r="A286" s="6"/>
      <c r="B286" s="6"/>
      <c r="C286" s="6"/>
      <c r="N286" s="20"/>
      <c r="R286" s="21"/>
      <c r="S286" s="13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5">
      <c r="A287" s="6"/>
      <c r="B287" s="6"/>
      <c r="C287" s="6"/>
      <c r="N287" s="20"/>
      <c r="R287" s="21"/>
      <c r="S287" s="13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5">
      <c r="A288" s="6"/>
      <c r="B288" s="6"/>
      <c r="C288" s="6"/>
      <c r="N288" s="20"/>
      <c r="R288" s="21"/>
      <c r="S288" s="13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5">
      <c r="A289" s="6"/>
      <c r="B289" s="6"/>
      <c r="C289" s="6"/>
      <c r="N289" s="20"/>
      <c r="R289" s="21"/>
      <c r="S289" s="13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5">
      <c r="A290" s="6"/>
      <c r="B290" s="6"/>
      <c r="C290" s="6"/>
      <c r="N290" s="20"/>
      <c r="R290" s="21"/>
      <c r="S290" s="13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5">
      <c r="A291" s="6"/>
      <c r="B291" s="6"/>
      <c r="C291" s="6"/>
      <c r="N291" s="20"/>
      <c r="R291" s="21"/>
      <c r="S291" s="13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5">
      <c r="A292" s="6"/>
      <c r="B292" s="6"/>
      <c r="C292" s="6"/>
      <c r="N292" s="20"/>
      <c r="R292" s="21"/>
      <c r="S292" s="13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5">
      <c r="A293" s="6"/>
      <c r="B293" s="6"/>
      <c r="C293" s="6"/>
      <c r="N293" s="20"/>
      <c r="R293" s="21"/>
      <c r="S293" s="13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5">
      <c r="A294" s="6"/>
      <c r="B294" s="6"/>
      <c r="C294" s="6"/>
      <c r="N294" s="20"/>
      <c r="R294" s="21"/>
      <c r="S294" s="13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5">
      <c r="A295" s="6"/>
      <c r="B295" s="6"/>
      <c r="C295" s="6"/>
      <c r="N295" s="20"/>
      <c r="R295" s="21"/>
      <c r="S295" s="13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5">
      <c r="A296" s="6"/>
      <c r="B296" s="6"/>
      <c r="C296" s="6"/>
      <c r="N296" s="20"/>
      <c r="R296" s="21"/>
      <c r="S296" s="13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5">
      <c r="A297" s="6"/>
      <c r="B297" s="6"/>
      <c r="C297" s="6"/>
      <c r="N297" s="20"/>
      <c r="R297" s="21"/>
      <c r="S297" s="13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5">
      <c r="A298" s="6"/>
      <c r="B298" s="6"/>
      <c r="C298" s="6"/>
      <c r="N298" s="20"/>
      <c r="R298" s="21"/>
      <c r="S298" s="13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5">
      <c r="A299" s="6"/>
      <c r="B299" s="6"/>
      <c r="C299" s="6"/>
      <c r="N299" s="20"/>
      <c r="R299" s="21"/>
      <c r="S299" s="13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5">
      <c r="A300" s="6"/>
      <c r="B300" s="6"/>
      <c r="C300" s="6"/>
      <c r="N300" s="20"/>
      <c r="R300" s="21"/>
      <c r="S300" s="13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5">
      <c r="A301" s="6"/>
      <c r="B301" s="6"/>
      <c r="C301" s="6"/>
      <c r="N301" s="20"/>
      <c r="R301" s="21"/>
      <c r="S301" s="13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5">
      <c r="A302" s="6"/>
      <c r="B302" s="6"/>
      <c r="C302" s="6"/>
      <c r="N302" s="20"/>
      <c r="R302" s="21"/>
      <c r="S302" s="13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5">
      <c r="A303" s="6"/>
      <c r="B303" s="6"/>
      <c r="C303" s="6"/>
      <c r="N303" s="20"/>
      <c r="R303" s="21"/>
      <c r="S303" s="13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5">
      <c r="A304" s="6"/>
      <c r="B304" s="6"/>
      <c r="C304" s="6"/>
      <c r="N304" s="20"/>
      <c r="R304" s="21"/>
      <c r="S304" s="13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5">
      <c r="A305" s="6"/>
      <c r="B305" s="6"/>
      <c r="C305" s="6"/>
      <c r="N305" s="20"/>
      <c r="R305" s="21"/>
      <c r="S305" s="13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5">
      <c r="A306" s="6"/>
      <c r="B306" s="6"/>
      <c r="C306" s="6"/>
      <c r="N306" s="20"/>
      <c r="R306" s="21"/>
      <c r="S306" s="13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5">
      <c r="A307" s="6"/>
      <c r="B307" s="6"/>
      <c r="C307" s="6"/>
      <c r="N307" s="20"/>
      <c r="R307" s="21"/>
      <c r="S307" s="13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5">
      <c r="A308" s="6"/>
      <c r="B308" s="6"/>
      <c r="C308" s="6"/>
      <c r="N308" s="20"/>
      <c r="R308" s="21"/>
      <c r="S308" s="13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5">
      <c r="A309" s="6"/>
      <c r="B309" s="6"/>
      <c r="C309" s="6"/>
      <c r="N309" s="20"/>
      <c r="R309" s="21"/>
      <c r="S309" s="13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5">
      <c r="A310" s="6"/>
      <c r="B310" s="6"/>
      <c r="C310" s="6"/>
      <c r="N310" s="20"/>
      <c r="R310" s="21"/>
      <c r="S310" s="13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5">
      <c r="A311" s="6"/>
      <c r="B311" s="6"/>
      <c r="C311" s="6"/>
      <c r="N311" s="20"/>
      <c r="R311" s="21"/>
      <c r="S311" s="13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5">
      <c r="A312" s="6"/>
      <c r="B312" s="6"/>
      <c r="C312" s="6"/>
      <c r="N312" s="20"/>
      <c r="R312" s="21"/>
      <c r="S312" s="13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5">
      <c r="A313" s="6"/>
      <c r="B313" s="6"/>
      <c r="C313" s="6"/>
      <c r="N313" s="20"/>
      <c r="R313" s="21"/>
      <c r="S313" s="13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5">
      <c r="A314" s="6"/>
      <c r="B314" s="6"/>
      <c r="C314" s="6"/>
      <c r="N314" s="20"/>
      <c r="R314" s="21"/>
      <c r="S314" s="13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5">
      <c r="A315" s="6"/>
      <c r="B315" s="6"/>
      <c r="C315" s="6"/>
      <c r="N315" s="20"/>
      <c r="R315" s="21"/>
      <c r="S315" s="13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5">
      <c r="A316" s="6"/>
      <c r="B316" s="6"/>
      <c r="C316" s="6"/>
      <c r="N316" s="20"/>
      <c r="R316" s="21"/>
      <c r="S316" s="13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5">
      <c r="A317" s="6"/>
      <c r="B317" s="6"/>
      <c r="C317" s="6"/>
      <c r="N317" s="20"/>
      <c r="R317" s="21"/>
      <c r="S317" s="13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5">
      <c r="A318" s="6"/>
      <c r="B318" s="6"/>
      <c r="C318" s="6"/>
      <c r="N318" s="20"/>
      <c r="R318" s="21"/>
      <c r="S318" s="13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5">
      <c r="A319" s="6"/>
      <c r="B319" s="6"/>
      <c r="C319" s="6"/>
      <c r="N319" s="20"/>
      <c r="R319" s="21"/>
      <c r="S319" s="13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5">
      <c r="A320" s="6"/>
      <c r="B320" s="6"/>
      <c r="C320" s="6"/>
      <c r="N320" s="20"/>
      <c r="R320" s="21"/>
      <c r="S320" s="13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5">
      <c r="A321" s="6"/>
      <c r="B321" s="6"/>
      <c r="C321" s="6"/>
      <c r="N321" s="20"/>
      <c r="R321" s="21"/>
      <c r="S321" s="13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5">
      <c r="A322" s="6"/>
      <c r="B322" s="6"/>
      <c r="C322" s="6"/>
      <c r="N322" s="20"/>
      <c r="R322" s="21"/>
      <c r="S322" s="13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5">
      <c r="A323" s="6"/>
      <c r="B323" s="6"/>
      <c r="C323" s="6"/>
      <c r="N323" s="20"/>
      <c r="R323" s="21"/>
      <c r="S323" s="13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5">
      <c r="A324" s="6"/>
      <c r="B324" s="6"/>
      <c r="C324" s="6"/>
      <c r="N324" s="20"/>
      <c r="R324" s="21"/>
      <c r="S324" s="13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5">
      <c r="A325" s="6"/>
      <c r="B325" s="6"/>
      <c r="C325" s="6"/>
      <c r="N325" s="20"/>
      <c r="R325" s="21"/>
      <c r="S325" s="13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5">
      <c r="A326" s="6"/>
      <c r="B326" s="6"/>
      <c r="C326" s="6"/>
      <c r="N326" s="20"/>
      <c r="R326" s="21"/>
      <c r="S326" s="13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5">
      <c r="A327" s="6"/>
      <c r="B327" s="6"/>
      <c r="C327" s="6"/>
      <c r="N327" s="20"/>
      <c r="R327" s="21"/>
      <c r="S327" s="13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5">
      <c r="A328" s="6"/>
      <c r="B328" s="6"/>
      <c r="C328" s="6"/>
      <c r="N328" s="20"/>
      <c r="R328" s="21"/>
      <c r="S328" s="13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5">
      <c r="A329" s="6"/>
      <c r="B329" s="6"/>
      <c r="C329" s="6"/>
      <c r="N329" s="20"/>
      <c r="R329" s="21"/>
      <c r="S329" s="13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5">
      <c r="A330" s="6"/>
      <c r="B330" s="6"/>
      <c r="C330" s="6"/>
      <c r="N330" s="20"/>
      <c r="R330" s="21"/>
      <c r="S330" s="13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5">
      <c r="A331" s="6"/>
      <c r="B331" s="6"/>
      <c r="C331" s="6"/>
      <c r="N331" s="20"/>
      <c r="R331" s="21"/>
      <c r="S331" s="13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5">
      <c r="A332" s="6"/>
      <c r="B332" s="6"/>
      <c r="C332" s="6"/>
      <c r="N332" s="20"/>
      <c r="R332" s="21"/>
      <c r="S332" s="13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5">
      <c r="A333" s="6"/>
      <c r="B333" s="6"/>
      <c r="C333" s="6"/>
      <c r="N333" s="20"/>
      <c r="R333" s="21"/>
      <c r="S333" s="13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5">
      <c r="A334" s="6"/>
      <c r="B334" s="6"/>
      <c r="C334" s="6"/>
      <c r="N334" s="20"/>
      <c r="R334" s="21"/>
      <c r="S334" s="13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5">
      <c r="A335" s="6"/>
      <c r="B335" s="6"/>
      <c r="C335" s="6"/>
      <c r="N335" s="20"/>
      <c r="R335" s="21"/>
      <c r="S335" s="13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5">
      <c r="A336" s="6"/>
      <c r="B336" s="6"/>
      <c r="C336" s="6"/>
      <c r="N336" s="20"/>
      <c r="R336" s="21"/>
      <c r="S336" s="13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5">
      <c r="A337" s="6"/>
      <c r="B337" s="6"/>
      <c r="C337" s="6"/>
      <c r="N337" s="20"/>
      <c r="R337" s="21"/>
      <c r="S337" s="13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5">
      <c r="A338" s="6"/>
      <c r="B338" s="6"/>
      <c r="C338" s="6"/>
      <c r="N338" s="20"/>
      <c r="R338" s="21"/>
      <c r="S338" s="13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5">
      <c r="A339" s="6"/>
      <c r="B339" s="6"/>
      <c r="C339" s="6"/>
      <c r="N339" s="20"/>
      <c r="R339" s="21"/>
      <c r="S339" s="13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5">
      <c r="A340" s="6"/>
      <c r="B340" s="6"/>
      <c r="C340" s="6"/>
      <c r="N340" s="20"/>
      <c r="R340" s="21"/>
      <c r="S340" s="13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5">
      <c r="A341" s="6"/>
      <c r="B341" s="6"/>
      <c r="C341" s="6"/>
      <c r="N341" s="20"/>
      <c r="R341" s="21"/>
      <c r="S341" s="13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5">
      <c r="A342" s="6"/>
      <c r="B342" s="6"/>
      <c r="C342" s="6"/>
      <c r="N342" s="20"/>
      <c r="R342" s="21"/>
      <c r="S342" s="13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5">
      <c r="A343" s="6"/>
      <c r="B343" s="6"/>
      <c r="C343" s="6"/>
      <c r="N343" s="20"/>
      <c r="R343" s="21"/>
      <c r="S343" s="13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5">
      <c r="A344" s="6"/>
      <c r="B344" s="6"/>
      <c r="C344" s="6"/>
      <c r="N344" s="20"/>
      <c r="R344" s="21"/>
      <c r="S344" s="13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5">
      <c r="A345" s="6"/>
      <c r="B345" s="6"/>
      <c r="C345" s="6"/>
      <c r="N345" s="20"/>
      <c r="R345" s="21"/>
      <c r="S345" s="13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5">
      <c r="A346" s="6"/>
      <c r="B346" s="6"/>
      <c r="C346" s="6"/>
      <c r="N346" s="20"/>
      <c r="R346" s="21"/>
      <c r="S346" s="13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5">
      <c r="A347" s="6"/>
      <c r="B347" s="6"/>
      <c r="C347" s="6"/>
      <c r="N347" s="20"/>
      <c r="R347" s="21"/>
      <c r="S347" s="13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5">
      <c r="A348" s="6"/>
      <c r="B348" s="6"/>
      <c r="C348" s="6"/>
      <c r="N348" s="20"/>
      <c r="R348" s="21"/>
      <c r="S348" s="13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5">
      <c r="A349" s="6"/>
      <c r="B349" s="6"/>
      <c r="C349" s="6"/>
      <c r="N349" s="20"/>
      <c r="R349" s="21"/>
      <c r="S349" s="13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5">
      <c r="A350" s="6"/>
      <c r="B350" s="6"/>
      <c r="C350" s="6"/>
      <c r="N350" s="20"/>
      <c r="R350" s="21"/>
      <c r="S350" s="13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5">
      <c r="A351" s="6"/>
      <c r="B351" s="6"/>
      <c r="C351" s="6"/>
      <c r="N351" s="20"/>
      <c r="R351" s="21"/>
      <c r="S351" s="13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5">
      <c r="A352" s="6"/>
      <c r="B352" s="6"/>
      <c r="C352" s="6"/>
      <c r="N352" s="20"/>
      <c r="R352" s="21"/>
      <c r="S352" s="13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5">
      <c r="A353" s="6"/>
      <c r="B353" s="6"/>
      <c r="C353" s="6"/>
      <c r="N353" s="20"/>
      <c r="R353" s="21"/>
      <c r="S353" s="13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5">
      <c r="A354" s="6"/>
      <c r="B354" s="6"/>
      <c r="C354" s="6"/>
      <c r="N354" s="20"/>
      <c r="R354" s="21"/>
      <c r="S354" s="13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5">
      <c r="A355" s="6"/>
      <c r="B355" s="6"/>
      <c r="C355" s="6"/>
      <c r="N355" s="20"/>
      <c r="R355" s="21"/>
      <c r="S355" s="13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5">
      <c r="A356" s="6"/>
      <c r="B356" s="6"/>
      <c r="C356" s="6"/>
      <c r="N356" s="20"/>
      <c r="R356" s="21"/>
      <c r="S356" s="13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5">
      <c r="A357" s="6"/>
      <c r="B357" s="6"/>
      <c r="C357" s="6"/>
      <c r="N357" s="20"/>
      <c r="R357" s="21"/>
      <c r="S357" s="13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5">
      <c r="A358" s="6"/>
      <c r="B358" s="6"/>
      <c r="C358" s="6"/>
      <c r="N358" s="20"/>
      <c r="R358" s="21"/>
      <c r="S358" s="13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5">
      <c r="A359" s="6"/>
      <c r="B359" s="6"/>
      <c r="C359" s="6"/>
      <c r="N359" s="20"/>
      <c r="R359" s="21"/>
      <c r="S359" s="13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5">
      <c r="A360" s="6"/>
      <c r="B360" s="6"/>
      <c r="C360" s="6"/>
      <c r="N360" s="20"/>
      <c r="R360" s="21"/>
      <c r="S360" s="13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5">
      <c r="A361" s="6"/>
      <c r="B361" s="6"/>
      <c r="C361" s="6"/>
      <c r="N361" s="20"/>
      <c r="R361" s="21"/>
      <c r="S361" s="13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5">
      <c r="A362" s="6"/>
      <c r="B362" s="6"/>
      <c r="C362" s="6"/>
      <c r="N362" s="20"/>
      <c r="R362" s="21"/>
      <c r="S362" s="13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5">
      <c r="A363" s="6"/>
      <c r="B363" s="6"/>
      <c r="C363" s="6"/>
      <c r="N363" s="20"/>
      <c r="R363" s="21"/>
      <c r="S363" s="13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5">
      <c r="A364" s="6"/>
      <c r="B364" s="6"/>
      <c r="C364" s="6"/>
      <c r="N364" s="20"/>
      <c r="R364" s="21"/>
      <c r="S364" s="13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5">
      <c r="A365" s="6"/>
      <c r="B365" s="6"/>
      <c r="C365" s="6"/>
      <c r="N365" s="20"/>
      <c r="R365" s="21"/>
      <c r="S365" s="13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5">
      <c r="A366" s="6"/>
      <c r="B366" s="6"/>
      <c r="C366" s="6"/>
      <c r="N366" s="20"/>
      <c r="R366" s="21"/>
      <c r="S366" s="13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5">
      <c r="A367" s="6"/>
      <c r="B367" s="6"/>
      <c r="C367" s="6"/>
      <c r="N367" s="20"/>
      <c r="R367" s="21"/>
      <c r="S367" s="13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5">
      <c r="A368" s="6"/>
      <c r="B368" s="6"/>
      <c r="C368" s="6"/>
      <c r="N368" s="20"/>
      <c r="R368" s="21"/>
      <c r="S368" s="13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5">
      <c r="A369" s="6"/>
      <c r="B369" s="6"/>
      <c r="C369" s="6"/>
      <c r="N369" s="20"/>
      <c r="R369" s="21"/>
      <c r="S369" s="13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5">
      <c r="A370" s="6"/>
      <c r="B370" s="6"/>
      <c r="C370" s="6"/>
      <c r="N370" s="20"/>
      <c r="R370" s="21"/>
      <c r="S370" s="13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5">
      <c r="A371" s="6"/>
      <c r="B371" s="6"/>
      <c r="C371" s="6"/>
      <c r="N371" s="20"/>
      <c r="R371" s="21"/>
      <c r="S371" s="13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5">
      <c r="A372" s="6"/>
      <c r="B372" s="6"/>
      <c r="C372" s="6"/>
      <c r="N372" s="20"/>
      <c r="R372" s="21"/>
      <c r="S372" s="13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5">
      <c r="A373" s="6"/>
      <c r="B373" s="6"/>
      <c r="C373" s="6"/>
      <c r="N373" s="20"/>
      <c r="R373" s="21"/>
      <c r="S373" s="13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5">
      <c r="A374" s="6"/>
      <c r="B374" s="6"/>
      <c r="C374" s="6"/>
      <c r="N374" s="20"/>
      <c r="R374" s="21"/>
      <c r="S374" s="13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5">
      <c r="A375" s="6"/>
      <c r="B375" s="6"/>
      <c r="C375" s="6"/>
      <c r="N375" s="20"/>
      <c r="R375" s="21"/>
      <c r="S375" s="13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5">
      <c r="A376" s="6"/>
      <c r="B376" s="6"/>
      <c r="C376" s="6"/>
      <c r="N376" s="20"/>
      <c r="R376" s="21"/>
      <c r="S376" s="13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5">
      <c r="A377" s="6"/>
      <c r="B377" s="6"/>
      <c r="C377" s="6"/>
      <c r="N377" s="20"/>
      <c r="R377" s="21"/>
      <c r="S377" s="13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5">
      <c r="A378" s="6"/>
      <c r="B378" s="6"/>
      <c r="C378" s="6"/>
      <c r="N378" s="20"/>
      <c r="R378" s="21"/>
      <c r="S378" s="13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5">
      <c r="A379" s="6"/>
      <c r="B379" s="6"/>
      <c r="C379" s="6"/>
      <c r="N379" s="20"/>
      <c r="R379" s="21"/>
      <c r="S379" s="13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5">
      <c r="A380" s="6"/>
      <c r="B380" s="6"/>
      <c r="C380" s="6"/>
      <c r="N380" s="20"/>
      <c r="R380" s="21"/>
      <c r="S380" s="13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5">
      <c r="A381" s="6"/>
      <c r="B381" s="6"/>
      <c r="C381" s="6"/>
      <c r="N381" s="20"/>
      <c r="R381" s="21"/>
      <c r="S381" s="13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5">
      <c r="A382" s="6"/>
      <c r="B382" s="6"/>
      <c r="C382" s="6"/>
      <c r="N382" s="20"/>
      <c r="R382" s="21"/>
      <c r="S382" s="13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5">
      <c r="A383" s="6"/>
      <c r="B383" s="6"/>
      <c r="C383" s="6"/>
      <c r="N383" s="20"/>
      <c r="R383" s="21"/>
      <c r="S383" s="13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5">
      <c r="A384" s="6"/>
      <c r="B384" s="6"/>
      <c r="C384" s="6"/>
      <c r="N384" s="20"/>
      <c r="R384" s="21"/>
      <c r="S384" s="13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5">
      <c r="A385" s="6"/>
      <c r="B385" s="6"/>
      <c r="C385" s="6"/>
      <c r="N385" s="20"/>
      <c r="R385" s="21"/>
      <c r="S385" s="13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5">
      <c r="A386" s="6"/>
      <c r="B386" s="6"/>
      <c r="C386" s="6"/>
      <c r="N386" s="20"/>
      <c r="R386" s="21"/>
      <c r="S386" s="13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5">
      <c r="A387" s="6"/>
      <c r="B387" s="6"/>
      <c r="C387" s="6"/>
      <c r="N387" s="20"/>
      <c r="R387" s="21"/>
      <c r="S387" s="13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5">
      <c r="A388" s="6"/>
      <c r="B388" s="6"/>
      <c r="C388" s="6"/>
      <c r="N388" s="20"/>
      <c r="R388" s="21"/>
      <c r="S388" s="13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5">
      <c r="A389" s="6"/>
      <c r="B389" s="6"/>
      <c r="C389" s="6"/>
      <c r="N389" s="20"/>
      <c r="R389" s="21"/>
      <c r="S389" s="13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5">
      <c r="A390" s="6"/>
      <c r="B390" s="6"/>
      <c r="C390" s="6"/>
      <c r="N390" s="20"/>
      <c r="R390" s="21"/>
      <c r="S390" s="13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5">
      <c r="A391" s="6"/>
      <c r="B391" s="6"/>
      <c r="C391" s="6"/>
      <c r="N391" s="20"/>
      <c r="R391" s="21"/>
      <c r="S391" s="13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5">
      <c r="A392" s="6"/>
      <c r="B392" s="6"/>
      <c r="C392" s="6"/>
      <c r="N392" s="20"/>
      <c r="R392" s="21"/>
      <c r="S392" s="13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5">
      <c r="A393" s="6"/>
      <c r="B393" s="6"/>
      <c r="C393" s="6"/>
      <c r="N393" s="20"/>
      <c r="R393" s="21"/>
      <c r="S393" s="13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5">
      <c r="A394" s="6"/>
      <c r="B394" s="6"/>
      <c r="C394" s="6"/>
      <c r="N394" s="20"/>
      <c r="R394" s="21"/>
      <c r="S394" s="13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5">
      <c r="A395" s="6"/>
      <c r="B395" s="6"/>
      <c r="C395" s="6"/>
      <c r="N395" s="20"/>
      <c r="R395" s="21"/>
      <c r="S395" s="13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5">
      <c r="A396" s="6"/>
      <c r="B396" s="6"/>
      <c r="C396" s="6"/>
      <c r="N396" s="20"/>
      <c r="R396" s="21"/>
      <c r="S396" s="13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5">
      <c r="A397" s="6"/>
      <c r="B397" s="6"/>
      <c r="C397" s="6"/>
      <c r="N397" s="20"/>
      <c r="R397" s="21"/>
      <c r="S397" s="13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5">
      <c r="A398" s="6"/>
      <c r="B398" s="6"/>
      <c r="C398" s="6"/>
      <c r="N398" s="20"/>
      <c r="R398" s="21"/>
      <c r="S398" s="13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5">
      <c r="A399" s="6"/>
      <c r="B399" s="6"/>
      <c r="C399" s="6"/>
      <c r="N399" s="20"/>
      <c r="R399" s="21"/>
      <c r="S399" s="13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5">
      <c r="A400" s="6"/>
      <c r="B400" s="6"/>
      <c r="C400" s="6"/>
      <c r="N400" s="20"/>
      <c r="R400" s="21"/>
      <c r="S400" s="13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5">
      <c r="A401" s="6"/>
      <c r="B401" s="6"/>
      <c r="C401" s="6"/>
      <c r="N401" s="20"/>
      <c r="R401" s="21"/>
      <c r="S401" s="13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5">
      <c r="A402" s="6"/>
      <c r="B402" s="6"/>
      <c r="C402" s="6"/>
      <c r="N402" s="20"/>
      <c r="R402" s="21"/>
      <c r="S402" s="13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5">
      <c r="A403" s="6"/>
      <c r="B403" s="6"/>
      <c r="C403" s="6"/>
      <c r="N403" s="20"/>
      <c r="R403" s="21"/>
      <c r="S403" s="13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5">
      <c r="A404" s="6"/>
      <c r="B404" s="6"/>
      <c r="C404" s="6"/>
      <c r="N404" s="20"/>
      <c r="R404" s="21"/>
      <c r="S404" s="13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5">
      <c r="A405" s="6"/>
      <c r="B405" s="6"/>
      <c r="C405" s="6"/>
      <c r="N405" s="20"/>
      <c r="R405" s="21"/>
      <c r="S405" s="13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5">
      <c r="A406" s="6"/>
      <c r="B406" s="6"/>
      <c r="C406" s="6"/>
      <c r="N406" s="20"/>
      <c r="R406" s="21"/>
      <c r="S406" s="13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5">
      <c r="A407" s="6"/>
      <c r="B407" s="6"/>
      <c r="C407" s="6"/>
      <c r="N407" s="20"/>
      <c r="R407" s="21"/>
      <c r="S407" s="13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5">
      <c r="A408" s="6"/>
      <c r="B408" s="6"/>
      <c r="C408" s="6"/>
      <c r="N408" s="20"/>
      <c r="R408" s="21"/>
      <c r="S408" s="13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5">
      <c r="A409" s="6"/>
      <c r="B409" s="6"/>
      <c r="C409" s="6"/>
      <c r="N409" s="20"/>
      <c r="R409" s="21"/>
      <c r="S409" s="13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5">
      <c r="A410" s="6"/>
      <c r="B410" s="6"/>
      <c r="C410" s="6"/>
      <c r="N410" s="20"/>
      <c r="R410" s="21"/>
      <c r="S410" s="13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5">
      <c r="A411" s="6"/>
      <c r="B411" s="6"/>
      <c r="C411" s="6"/>
      <c r="N411" s="20"/>
      <c r="R411" s="21"/>
      <c r="S411" s="13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5">
      <c r="A412" s="6"/>
      <c r="B412" s="6"/>
      <c r="C412" s="6"/>
      <c r="N412" s="20"/>
      <c r="R412" s="21"/>
      <c r="S412" s="13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5">
      <c r="A413" s="6"/>
      <c r="B413" s="6"/>
      <c r="C413" s="6"/>
      <c r="N413" s="20"/>
      <c r="R413" s="21"/>
      <c r="S413" s="13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5">
      <c r="A414" s="6"/>
      <c r="B414" s="6"/>
      <c r="C414" s="6"/>
      <c r="N414" s="20"/>
      <c r="R414" s="21"/>
      <c r="S414" s="13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5">
      <c r="A415" s="6"/>
      <c r="B415" s="6"/>
      <c r="C415" s="6"/>
      <c r="N415" s="20"/>
      <c r="R415" s="21"/>
      <c r="S415" s="13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5">
      <c r="A416" s="6"/>
      <c r="B416" s="6"/>
      <c r="C416" s="6"/>
      <c r="N416" s="20"/>
      <c r="R416" s="21"/>
      <c r="S416" s="13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5">
      <c r="A417" s="6"/>
      <c r="B417" s="6"/>
      <c r="C417" s="6"/>
      <c r="N417" s="20"/>
      <c r="R417" s="21"/>
      <c r="S417" s="13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5">
      <c r="A418" s="6"/>
      <c r="B418" s="6"/>
      <c r="C418" s="6"/>
      <c r="N418" s="20"/>
      <c r="R418" s="21"/>
      <c r="S418" s="13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5">
      <c r="A419" s="6"/>
      <c r="B419" s="6"/>
      <c r="C419" s="6"/>
      <c r="N419" s="20"/>
      <c r="R419" s="21"/>
      <c r="S419" s="13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5">
      <c r="A420" s="6"/>
      <c r="B420" s="6"/>
      <c r="C420" s="6"/>
      <c r="N420" s="20"/>
      <c r="R420" s="21"/>
      <c r="S420" s="13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5">
      <c r="A421" s="6"/>
      <c r="B421" s="6"/>
      <c r="C421" s="6"/>
      <c r="N421" s="20"/>
      <c r="R421" s="21"/>
      <c r="S421" s="13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5">
      <c r="A422" s="6"/>
      <c r="B422" s="6"/>
      <c r="C422" s="6"/>
      <c r="N422" s="20"/>
      <c r="R422" s="21"/>
      <c r="S422" s="13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5">
      <c r="A423" s="6"/>
      <c r="B423" s="6"/>
      <c r="C423" s="6"/>
      <c r="N423" s="20"/>
      <c r="R423" s="21"/>
      <c r="S423" s="13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5">
      <c r="A424" s="6"/>
      <c r="B424" s="6"/>
      <c r="C424" s="6"/>
      <c r="N424" s="20"/>
      <c r="R424" s="21"/>
      <c r="S424" s="13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5">
      <c r="A425" s="6"/>
      <c r="B425" s="6"/>
      <c r="C425" s="6"/>
      <c r="N425" s="20"/>
      <c r="R425" s="21"/>
      <c r="S425" s="13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5">
      <c r="A426" s="6"/>
      <c r="B426" s="6"/>
      <c r="C426" s="6"/>
      <c r="N426" s="20"/>
      <c r="R426" s="21"/>
      <c r="S426" s="13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5">
      <c r="A427" s="6"/>
      <c r="B427" s="6"/>
      <c r="C427" s="6"/>
      <c r="N427" s="20"/>
      <c r="R427" s="21"/>
      <c r="S427" s="13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5">
      <c r="A428" s="6"/>
      <c r="B428" s="6"/>
      <c r="C428" s="6"/>
      <c r="N428" s="20"/>
      <c r="R428" s="21"/>
      <c r="S428" s="13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5">
      <c r="A429" s="6"/>
      <c r="B429" s="6"/>
      <c r="C429" s="6"/>
      <c r="N429" s="20"/>
      <c r="R429" s="21"/>
      <c r="S429" s="13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5">
      <c r="A430" s="6"/>
      <c r="B430" s="6"/>
      <c r="C430" s="6"/>
      <c r="N430" s="20"/>
      <c r="R430" s="21"/>
      <c r="S430" s="13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5">
      <c r="A431" s="6"/>
      <c r="B431" s="6"/>
      <c r="C431" s="6"/>
      <c r="N431" s="20"/>
      <c r="R431" s="21"/>
      <c r="S431" s="13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5">
      <c r="A432" s="6"/>
      <c r="B432" s="6"/>
      <c r="C432" s="6"/>
      <c r="N432" s="20"/>
      <c r="R432" s="21"/>
      <c r="S432" s="13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5">
      <c r="A433" s="6"/>
      <c r="B433" s="6"/>
      <c r="C433" s="6"/>
      <c r="N433" s="20"/>
      <c r="R433" s="21"/>
      <c r="S433" s="13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5">
      <c r="A434" s="6"/>
      <c r="B434" s="6"/>
      <c r="C434" s="6"/>
      <c r="N434" s="20"/>
      <c r="R434" s="21"/>
      <c r="S434" s="13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5">
      <c r="A435" s="6"/>
      <c r="B435" s="6"/>
      <c r="C435" s="6"/>
      <c r="N435" s="20"/>
      <c r="R435" s="21"/>
      <c r="S435" s="13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5">
      <c r="A436" s="6"/>
      <c r="B436" s="6"/>
      <c r="C436" s="6"/>
      <c r="N436" s="20"/>
      <c r="R436" s="21"/>
      <c r="S436" s="13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5">
      <c r="A437" s="6"/>
      <c r="B437" s="6"/>
      <c r="C437" s="6"/>
      <c r="N437" s="20"/>
      <c r="R437" s="21"/>
      <c r="S437" s="13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5">
      <c r="A438" s="6"/>
      <c r="B438" s="6"/>
      <c r="C438" s="6"/>
      <c r="N438" s="20"/>
      <c r="R438" s="21"/>
      <c r="S438" s="13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5">
      <c r="A439" s="6"/>
      <c r="B439" s="6"/>
      <c r="C439" s="6"/>
      <c r="N439" s="20"/>
      <c r="R439" s="21"/>
      <c r="S439" s="13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5">
      <c r="A440" s="6"/>
      <c r="B440" s="6"/>
      <c r="C440" s="6"/>
      <c r="N440" s="20"/>
      <c r="R440" s="21"/>
      <c r="S440" s="13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5">
      <c r="A441" s="6"/>
      <c r="B441" s="6"/>
      <c r="C441" s="6"/>
      <c r="N441" s="20"/>
      <c r="R441" s="21"/>
      <c r="S441" s="13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5">
      <c r="A442" s="6"/>
      <c r="B442" s="6"/>
      <c r="C442" s="6"/>
      <c r="N442" s="20"/>
      <c r="R442" s="21"/>
      <c r="S442" s="13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5">
      <c r="A443" s="6"/>
      <c r="B443" s="6"/>
      <c r="C443" s="6"/>
      <c r="N443" s="20"/>
      <c r="R443" s="21"/>
      <c r="S443" s="13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5">
      <c r="A444" s="6"/>
      <c r="B444" s="6"/>
      <c r="C444" s="6"/>
      <c r="N444" s="20"/>
      <c r="R444" s="21"/>
      <c r="S444" s="13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5">
      <c r="A445" s="6"/>
      <c r="B445" s="6"/>
      <c r="C445" s="6"/>
      <c r="N445" s="20"/>
      <c r="R445" s="21"/>
      <c r="S445" s="13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5">
      <c r="A446" s="6"/>
      <c r="B446" s="6"/>
      <c r="C446" s="6"/>
      <c r="N446" s="20"/>
      <c r="R446" s="21"/>
      <c r="S446" s="13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5">
      <c r="A447" s="6"/>
      <c r="B447" s="6"/>
      <c r="C447" s="6"/>
      <c r="N447" s="20"/>
      <c r="R447" s="21"/>
      <c r="S447" s="13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5">
      <c r="A448" s="6"/>
      <c r="B448" s="6"/>
      <c r="C448" s="6"/>
      <c r="N448" s="20"/>
      <c r="R448" s="21"/>
      <c r="S448" s="13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5">
      <c r="A449" s="6"/>
      <c r="B449" s="6"/>
      <c r="C449" s="6"/>
      <c r="N449" s="20"/>
      <c r="R449" s="21"/>
      <c r="S449" s="13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5">
      <c r="A450" s="6"/>
      <c r="B450" s="6"/>
      <c r="C450" s="6"/>
      <c r="N450" s="20"/>
      <c r="R450" s="21"/>
      <c r="S450" s="13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5">
      <c r="A451" s="6"/>
      <c r="B451" s="6"/>
      <c r="C451" s="6"/>
      <c r="N451" s="20"/>
      <c r="R451" s="21"/>
      <c r="S451" s="13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5">
      <c r="A452" s="6"/>
      <c r="B452" s="6"/>
      <c r="C452" s="6"/>
      <c r="N452" s="20"/>
      <c r="R452" s="21"/>
      <c r="S452" s="13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5">
      <c r="A453" s="6"/>
      <c r="B453" s="6"/>
      <c r="C453" s="6"/>
      <c r="N453" s="20"/>
      <c r="R453" s="21"/>
      <c r="S453" s="13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5">
      <c r="A454" s="6"/>
      <c r="B454" s="6"/>
      <c r="C454" s="6"/>
      <c r="N454" s="20"/>
      <c r="R454" s="21"/>
      <c r="S454" s="13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5">
      <c r="A455" s="6"/>
      <c r="B455" s="6"/>
      <c r="C455" s="6"/>
      <c r="N455" s="20"/>
      <c r="R455" s="21"/>
      <c r="S455" s="13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5">
      <c r="A456" s="6"/>
      <c r="B456" s="6"/>
      <c r="C456" s="6"/>
      <c r="N456" s="20"/>
      <c r="R456" s="21"/>
      <c r="S456" s="13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5">
      <c r="A457" s="6"/>
      <c r="B457" s="6"/>
      <c r="C457" s="6"/>
      <c r="N457" s="20"/>
      <c r="R457" s="21"/>
      <c r="S457" s="13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5">
      <c r="A458" s="6"/>
      <c r="B458" s="6"/>
      <c r="C458" s="6"/>
      <c r="N458" s="20"/>
      <c r="R458" s="21"/>
      <c r="S458" s="13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5">
      <c r="A459" s="6"/>
      <c r="B459" s="6"/>
      <c r="C459" s="6"/>
      <c r="N459" s="20"/>
      <c r="R459" s="21"/>
      <c r="S459" s="13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5">
      <c r="A460" s="6"/>
      <c r="B460" s="6"/>
      <c r="C460" s="6"/>
      <c r="N460" s="20"/>
      <c r="R460" s="21"/>
      <c r="S460" s="13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5">
      <c r="A461" s="6"/>
      <c r="B461" s="6"/>
      <c r="C461" s="6"/>
      <c r="N461" s="20"/>
      <c r="R461" s="21"/>
      <c r="S461" s="13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5">
      <c r="A462" s="6"/>
      <c r="B462" s="6"/>
      <c r="C462" s="6"/>
      <c r="N462" s="20"/>
      <c r="R462" s="21"/>
      <c r="S462" s="13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5">
      <c r="A463" s="6"/>
      <c r="B463" s="6"/>
      <c r="C463" s="6"/>
      <c r="N463" s="20"/>
      <c r="R463" s="21"/>
      <c r="S463" s="13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5">
      <c r="A464" s="6"/>
      <c r="B464" s="6"/>
      <c r="C464" s="6"/>
      <c r="N464" s="20"/>
      <c r="R464" s="21"/>
      <c r="S464" s="13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5">
      <c r="A465" s="6"/>
      <c r="B465" s="6"/>
      <c r="C465" s="6"/>
      <c r="N465" s="20"/>
      <c r="R465" s="21"/>
      <c r="S465" s="13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5">
      <c r="A466" s="6"/>
      <c r="B466" s="6"/>
      <c r="C466" s="6"/>
      <c r="N466" s="20"/>
      <c r="R466" s="21"/>
      <c r="S466" s="13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5">
      <c r="A467" s="6"/>
      <c r="B467" s="6"/>
      <c r="C467" s="6"/>
      <c r="N467" s="20"/>
      <c r="R467" s="21"/>
      <c r="S467" s="13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5">
      <c r="A468" s="6"/>
      <c r="B468" s="6"/>
      <c r="C468" s="6"/>
      <c r="N468" s="20"/>
      <c r="R468" s="21"/>
      <c r="S468" s="13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5">
      <c r="A469" s="6"/>
      <c r="B469" s="6"/>
      <c r="C469" s="6"/>
      <c r="N469" s="20"/>
      <c r="R469" s="21"/>
      <c r="S469" s="13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5">
      <c r="A470" s="6"/>
      <c r="B470" s="6"/>
      <c r="C470" s="6"/>
      <c r="N470" s="20"/>
      <c r="R470" s="21"/>
      <c r="S470" s="13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5">
      <c r="A471" s="6"/>
      <c r="B471" s="6"/>
      <c r="C471" s="6"/>
      <c r="N471" s="20"/>
      <c r="R471" s="21"/>
      <c r="S471" s="13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5">
      <c r="A472" s="6"/>
      <c r="B472" s="6"/>
      <c r="C472" s="6"/>
      <c r="N472" s="20"/>
      <c r="R472" s="21"/>
      <c r="S472" s="13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5">
      <c r="A473" s="6"/>
      <c r="B473" s="6"/>
      <c r="C473" s="6"/>
      <c r="N473" s="20"/>
      <c r="R473" s="21"/>
      <c r="S473" s="13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5">
      <c r="A474" s="6"/>
      <c r="B474" s="6"/>
      <c r="C474" s="6"/>
      <c r="N474" s="20"/>
      <c r="R474" s="21"/>
      <c r="S474" s="13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5">
      <c r="A475" s="6"/>
      <c r="B475" s="6"/>
      <c r="C475" s="6"/>
      <c r="N475" s="20"/>
      <c r="R475" s="21"/>
      <c r="S475" s="13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5">
      <c r="A476" s="6"/>
      <c r="B476" s="6"/>
      <c r="C476" s="6"/>
      <c r="N476" s="20"/>
      <c r="R476" s="21"/>
      <c r="S476" s="13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5">
      <c r="A477" s="6"/>
      <c r="B477" s="6"/>
      <c r="C477" s="6"/>
      <c r="N477" s="20"/>
      <c r="R477" s="21"/>
      <c r="S477" s="13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5">
      <c r="A478" s="6"/>
      <c r="B478" s="6"/>
      <c r="C478" s="6"/>
      <c r="N478" s="20"/>
      <c r="R478" s="21"/>
      <c r="S478" s="13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5">
      <c r="A479" s="6"/>
      <c r="B479" s="6"/>
      <c r="C479" s="6"/>
      <c r="N479" s="20"/>
      <c r="R479" s="21"/>
      <c r="S479" s="13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5">
      <c r="A480" s="6"/>
      <c r="B480" s="6"/>
      <c r="C480" s="6"/>
      <c r="N480" s="20"/>
      <c r="R480" s="21"/>
      <c r="S480" s="13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5">
      <c r="A481" s="6"/>
      <c r="B481" s="6"/>
      <c r="C481" s="6"/>
      <c r="N481" s="20"/>
      <c r="R481" s="21"/>
      <c r="S481" s="13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5">
      <c r="A482" s="6"/>
      <c r="B482" s="6"/>
      <c r="C482" s="6"/>
      <c r="N482" s="20"/>
      <c r="R482" s="21"/>
      <c r="S482" s="13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5">
      <c r="A483" s="6"/>
      <c r="B483" s="6"/>
      <c r="C483" s="6"/>
      <c r="N483" s="20"/>
      <c r="R483" s="21"/>
      <c r="S483" s="13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5">
      <c r="A484" s="6"/>
      <c r="B484" s="6"/>
      <c r="C484" s="6"/>
      <c r="N484" s="20"/>
      <c r="R484" s="21"/>
      <c r="S484" s="13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5">
      <c r="A485" s="6"/>
      <c r="B485" s="6"/>
      <c r="C485" s="6"/>
      <c r="N485" s="20"/>
      <c r="R485" s="21"/>
      <c r="S485" s="13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5">
      <c r="A486" s="6"/>
      <c r="B486" s="6"/>
      <c r="C486" s="6"/>
      <c r="N486" s="20"/>
      <c r="R486" s="21"/>
      <c r="S486" s="13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5">
      <c r="A487" s="6"/>
      <c r="B487" s="6"/>
      <c r="C487" s="6"/>
      <c r="N487" s="20"/>
      <c r="R487" s="21"/>
      <c r="S487" s="13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5">
      <c r="A488" s="6"/>
      <c r="B488" s="6"/>
      <c r="C488" s="6"/>
      <c r="N488" s="20"/>
      <c r="R488" s="21"/>
      <c r="S488" s="13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5">
      <c r="A489" s="6"/>
      <c r="B489" s="6"/>
      <c r="C489" s="6"/>
      <c r="N489" s="20"/>
      <c r="R489" s="21"/>
      <c r="S489" s="13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5">
      <c r="A490" s="6"/>
      <c r="B490" s="6"/>
      <c r="C490" s="6"/>
      <c r="N490" s="20"/>
      <c r="R490" s="21"/>
      <c r="S490" s="13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5">
      <c r="A491" s="6"/>
      <c r="B491" s="6"/>
      <c r="C491" s="6"/>
      <c r="N491" s="20"/>
      <c r="R491" s="21"/>
      <c r="S491" s="13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5">
      <c r="A492" s="6"/>
      <c r="B492" s="6"/>
      <c r="C492" s="6"/>
      <c r="N492" s="20"/>
      <c r="R492" s="21"/>
      <c r="S492" s="13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5">
      <c r="A493" s="6"/>
      <c r="B493" s="6"/>
      <c r="C493" s="6"/>
      <c r="N493" s="20"/>
      <c r="R493" s="21"/>
      <c r="S493" s="13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5">
      <c r="A494" s="6"/>
      <c r="B494" s="6"/>
      <c r="C494" s="6"/>
      <c r="N494" s="20"/>
      <c r="R494" s="21"/>
      <c r="S494" s="13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5">
      <c r="A495" s="6"/>
      <c r="B495" s="6"/>
      <c r="C495" s="6"/>
      <c r="N495" s="20"/>
      <c r="R495" s="21"/>
      <c r="S495" s="13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5">
      <c r="A496" s="6"/>
      <c r="B496" s="6"/>
      <c r="C496" s="6"/>
      <c r="N496" s="20"/>
      <c r="R496" s="21"/>
      <c r="S496" s="13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5">
      <c r="A497" s="6"/>
      <c r="B497" s="6"/>
      <c r="C497" s="6"/>
      <c r="N497" s="20"/>
      <c r="R497" s="21"/>
      <c r="S497" s="13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5">
      <c r="A498" s="6"/>
      <c r="B498" s="6"/>
      <c r="C498" s="6"/>
      <c r="N498" s="20"/>
      <c r="R498" s="21"/>
      <c r="S498" s="13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5">
      <c r="A499" s="6"/>
      <c r="B499" s="6"/>
      <c r="C499" s="6"/>
      <c r="N499" s="20"/>
      <c r="R499" s="21"/>
      <c r="S499" s="13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5">
      <c r="A500" s="6"/>
      <c r="B500" s="6"/>
      <c r="C500" s="6"/>
      <c r="N500" s="20"/>
      <c r="R500" s="21"/>
      <c r="S500" s="13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TWfm65xXQJcUhxhbPlTiLBJZQsqEhBjb1LIdMz4ujy0EeNGfi93Xyu8H327hsd2ehC1c7uBQm7g5IB1Tp9Eqog==" saltValue="U0riGHWAhgnGLXNGTwwB6g==" spinCount="100000" sheet="1" objects="1" scenarios="1"/>
  <autoFilter ref="V19:AM122" xr:uid="{00000000-0009-0000-0000-000001000000}">
    <filterColumn colId="12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9" priority="1080" operator="equal">
      <formula>"aus"</formula>
    </cfRule>
    <cfRule type="cellIs" dxfId="428" priority="1081" operator="equal">
      <formula>"ein"</formula>
    </cfRule>
  </conditionalFormatting>
  <conditionalFormatting sqref="V20">
    <cfRule type="cellIs" dxfId="427" priority="432" operator="equal">
      <formula>"aus"</formula>
    </cfRule>
    <cfRule type="cellIs" dxfId="426" priority="433" operator="equal">
      <formula>"ein"</formula>
    </cfRule>
  </conditionalFormatting>
  <conditionalFormatting sqref="V118:V122">
    <cfRule type="cellIs" dxfId="425" priority="424" operator="equal">
      <formula>"aus"</formula>
    </cfRule>
    <cfRule type="cellIs" dxfId="424" priority="425" operator="equal">
      <formula>"ein"</formula>
    </cfRule>
  </conditionalFormatting>
  <conditionalFormatting sqref="V83">
    <cfRule type="cellIs" dxfId="423" priority="410" operator="equal">
      <formula>"aus"</formula>
    </cfRule>
    <cfRule type="cellIs" dxfId="422" priority="411" operator="equal">
      <formula>"ein"</formula>
    </cfRule>
  </conditionalFormatting>
  <conditionalFormatting sqref="V90:V91">
    <cfRule type="cellIs" dxfId="421" priority="400" operator="equal">
      <formula>"aus"</formula>
    </cfRule>
    <cfRule type="cellIs" dxfId="420" priority="401" operator="equal">
      <formula>"ein"</formula>
    </cfRule>
  </conditionalFormatting>
  <conditionalFormatting sqref="V86:V87">
    <cfRule type="cellIs" dxfId="419" priority="386" operator="equal">
      <formula>"aus"</formula>
    </cfRule>
    <cfRule type="cellIs" dxfId="418" priority="387" operator="equal">
      <formula>"ein"</formula>
    </cfRule>
  </conditionalFormatting>
  <conditionalFormatting sqref="V55">
    <cfRule type="cellIs" dxfId="417" priority="355" operator="equal">
      <formula>"aus"</formula>
    </cfRule>
    <cfRule type="cellIs" dxfId="416" priority="356" operator="equal">
      <formula>"ein"</formula>
    </cfRule>
  </conditionalFormatting>
  <conditionalFormatting sqref="V54">
    <cfRule type="cellIs" dxfId="415" priority="357" operator="equal">
      <formula>"aus"</formula>
    </cfRule>
    <cfRule type="cellIs" dxfId="414" priority="358" operator="equal">
      <formula>"ein"</formula>
    </cfRule>
  </conditionalFormatting>
  <conditionalFormatting sqref="V114:V115">
    <cfRule type="cellIs" dxfId="413" priority="353" operator="equal">
      <formula>"aus"</formula>
    </cfRule>
    <cfRule type="cellIs" dxfId="412" priority="354" operator="equal">
      <formula>"ein"</formula>
    </cfRule>
  </conditionalFormatting>
  <conditionalFormatting sqref="B63">
    <cfRule type="duplicateValues" dxfId="411" priority="1086" stopIfTrue="1"/>
  </conditionalFormatting>
  <conditionalFormatting sqref="W88:W89 W84:W85 W92:W103 W56:W82 W21:W53">
    <cfRule type="cellIs" dxfId="410" priority="351" operator="equal">
      <formula>"aus"</formula>
    </cfRule>
    <cfRule type="cellIs" dxfId="409" priority="352" operator="equal">
      <formula>"ein"</formula>
    </cfRule>
  </conditionalFormatting>
  <conditionalFormatting sqref="W20">
    <cfRule type="cellIs" dxfId="408" priority="349" operator="equal">
      <formula>"aus"</formula>
    </cfRule>
    <cfRule type="cellIs" dxfId="407" priority="350" operator="equal">
      <formula>"ein"</formula>
    </cfRule>
  </conditionalFormatting>
  <conditionalFormatting sqref="W116:W123 W104:W114">
    <cfRule type="cellIs" dxfId="406" priority="347" operator="equal">
      <formula>"aus"</formula>
    </cfRule>
    <cfRule type="cellIs" dxfId="405" priority="348" operator="equal">
      <formula>"ein"</formula>
    </cfRule>
  </conditionalFormatting>
  <conditionalFormatting sqref="W83">
    <cfRule type="cellIs" dxfId="404" priority="345" operator="equal">
      <formula>"aus"</formula>
    </cfRule>
    <cfRule type="cellIs" dxfId="403" priority="346" operator="equal">
      <formula>"ein"</formula>
    </cfRule>
  </conditionalFormatting>
  <conditionalFormatting sqref="W90:W91">
    <cfRule type="cellIs" dxfId="402" priority="343" operator="equal">
      <formula>"aus"</formula>
    </cfRule>
    <cfRule type="cellIs" dxfId="401" priority="344" operator="equal">
      <formula>"ein"</formula>
    </cfRule>
  </conditionalFormatting>
  <conditionalFormatting sqref="W86:W87">
    <cfRule type="cellIs" dxfId="400" priority="341" operator="equal">
      <formula>"aus"</formula>
    </cfRule>
    <cfRule type="cellIs" dxfId="399" priority="342" operator="equal">
      <formula>"ein"</formula>
    </cfRule>
  </conditionalFormatting>
  <conditionalFormatting sqref="W55">
    <cfRule type="cellIs" dxfId="398" priority="337" operator="equal">
      <formula>"aus"</formula>
    </cfRule>
    <cfRule type="cellIs" dxfId="397" priority="338" operator="equal">
      <formula>"ein"</formula>
    </cfRule>
  </conditionalFormatting>
  <conditionalFormatting sqref="W54">
    <cfRule type="cellIs" dxfId="396" priority="339" operator="equal">
      <formula>"aus"</formula>
    </cfRule>
    <cfRule type="cellIs" dxfId="395" priority="340" operator="equal">
      <formula>"ein"</formula>
    </cfRule>
  </conditionalFormatting>
  <conditionalFormatting sqref="W114:W116">
    <cfRule type="cellIs" dxfId="394" priority="335" operator="equal">
      <formula>"aus"</formula>
    </cfRule>
    <cfRule type="cellIs" dxfId="393" priority="336" operator="equal">
      <formula>"ein"</formula>
    </cfRule>
  </conditionalFormatting>
  <conditionalFormatting sqref="AD88:AD89 AD84:AD85 AD56:AD82 AD21:AD53 AD92:AD113">
    <cfRule type="cellIs" dxfId="392" priority="251" operator="equal">
      <formula>"aus"</formula>
    </cfRule>
    <cfRule type="cellIs" dxfId="391" priority="252" operator="equal">
      <formula>"ein"</formula>
    </cfRule>
  </conditionalFormatting>
  <conditionalFormatting sqref="AD20">
    <cfRule type="cellIs" dxfId="390" priority="249" operator="equal">
      <formula>"aus"</formula>
    </cfRule>
    <cfRule type="cellIs" dxfId="389" priority="250" operator="equal">
      <formula>"ein"</formula>
    </cfRule>
  </conditionalFormatting>
  <conditionalFormatting sqref="AD116:AD122">
    <cfRule type="cellIs" dxfId="388" priority="247" operator="equal">
      <formula>"aus"</formula>
    </cfRule>
    <cfRule type="cellIs" dxfId="387" priority="248" operator="equal">
      <formula>"ein"</formula>
    </cfRule>
  </conditionalFormatting>
  <conditionalFormatting sqref="AD83">
    <cfRule type="cellIs" dxfId="386" priority="245" operator="equal">
      <formula>"aus"</formula>
    </cfRule>
    <cfRule type="cellIs" dxfId="385" priority="246" operator="equal">
      <formula>"ein"</formula>
    </cfRule>
  </conditionalFormatting>
  <conditionalFormatting sqref="AD90:AD91">
    <cfRule type="cellIs" dxfId="384" priority="243" operator="equal">
      <formula>"aus"</formula>
    </cfRule>
    <cfRule type="cellIs" dxfId="383" priority="244" operator="equal">
      <formula>"ein"</formula>
    </cfRule>
  </conditionalFormatting>
  <conditionalFormatting sqref="AD86:AD87">
    <cfRule type="cellIs" dxfId="382" priority="241" operator="equal">
      <formula>"aus"</formula>
    </cfRule>
    <cfRule type="cellIs" dxfId="381" priority="242" operator="equal">
      <formula>"ein"</formula>
    </cfRule>
  </conditionalFormatting>
  <conditionalFormatting sqref="AD55">
    <cfRule type="cellIs" dxfId="380" priority="237" operator="equal">
      <formula>"aus"</formula>
    </cfRule>
    <cfRule type="cellIs" dxfId="379" priority="238" operator="equal">
      <formula>"ein"</formula>
    </cfRule>
  </conditionalFormatting>
  <conditionalFormatting sqref="AD54">
    <cfRule type="cellIs" dxfId="378" priority="239" operator="equal">
      <formula>"aus"</formula>
    </cfRule>
    <cfRule type="cellIs" dxfId="377" priority="240" operator="equal">
      <formula>"ein"</formula>
    </cfRule>
  </conditionalFormatting>
  <conditionalFormatting sqref="AD114:AD115">
    <cfRule type="cellIs" dxfId="376" priority="235" operator="equal">
      <formula>"aus"</formula>
    </cfRule>
    <cfRule type="cellIs" dxfId="375" priority="236" operator="equal">
      <formula>"ein"</formula>
    </cfRule>
  </conditionalFormatting>
  <conditionalFormatting sqref="AE88:AE89 AE84:AE85 AE56:AE82 AE21:AE53 AE92:AE113">
    <cfRule type="cellIs" dxfId="374" priority="233" operator="equal">
      <formula>"aus"</formula>
    </cfRule>
    <cfRule type="cellIs" dxfId="373" priority="234" operator="equal">
      <formula>"ein"</formula>
    </cfRule>
  </conditionalFormatting>
  <conditionalFormatting sqref="AE20">
    <cfRule type="cellIs" dxfId="372" priority="231" operator="equal">
      <formula>"aus"</formula>
    </cfRule>
    <cfRule type="cellIs" dxfId="371" priority="232" operator="equal">
      <formula>"ein"</formula>
    </cfRule>
  </conditionalFormatting>
  <conditionalFormatting sqref="AF116:AF122">
    <cfRule type="cellIs" dxfId="370" priority="211" operator="equal">
      <formula>"aus"</formula>
    </cfRule>
    <cfRule type="cellIs" dxfId="369" priority="212" operator="equal">
      <formula>"ein"</formula>
    </cfRule>
  </conditionalFormatting>
  <conditionalFormatting sqref="AE116 AE118:AE122">
    <cfRule type="cellIs" dxfId="368" priority="229" operator="equal">
      <formula>"aus"</formula>
    </cfRule>
    <cfRule type="cellIs" dxfId="367" priority="230" operator="equal">
      <formula>"ein"</formula>
    </cfRule>
  </conditionalFormatting>
  <conditionalFormatting sqref="AE83">
    <cfRule type="cellIs" dxfId="366" priority="227" operator="equal">
      <formula>"aus"</formula>
    </cfRule>
    <cfRule type="cellIs" dxfId="365" priority="228" operator="equal">
      <formula>"ein"</formula>
    </cfRule>
  </conditionalFormatting>
  <conditionalFormatting sqref="AE90:AE91">
    <cfRule type="cellIs" dxfId="364" priority="225" operator="equal">
      <formula>"aus"</formula>
    </cfRule>
    <cfRule type="cellIs" dxfId="363" priority="226" operator="equal">
      <formula>"ein"</formula>
    </cfRule>
  </conditionalFormatting>
  <conditionalFormatting sqref="AE86:AE87">
    <cfRule type="cellIs" dxfId="362" priority="223" operator="equal">
      <formula>"aus"</formula>
    </cfRule>
    <cfRule type="cellIs" dxfId="361" priority="224" operator="equal">
      <formula>"ein"</formula>
    </cfRule>
  </conditionalFormatting>
  <conditionalFormatting sqref="AE54">
    <cfRule type="cellIs" dxfId="360" priority="221" operator="equal">
      <formula>"aus"</formula>
    </cfRule>
    <cfRule type="cellIs" dxfId="359" priority="222" operator="equal">
      <formula>"ein"</formula>
    </cfRule>
  </conditionalFormatting>
  <conditionalFormatting sqref="AE114:AE115">
    <cfRule type="cellIs" dxfId="358" priority="217" operator="equal">
      <formula>"aus"</formula>
    </cfRule>
    <cfRule type="cellIs" dxfId="357" priority="218" operator="equal">
      <formula>"ein"</formula>
    </cfRule>
  </conditionalFormatting>
  <conditionalFormatting sqref="AE55">
    <cfRule type="cellIs" dxfId="356" priority="219" operator="equal">
      <formula>"aus"</formula>
    </cfRule>
    <cfRule type="cellIs" dxfId="355" priority="220" operator="equal">
      <formula>"ein"</formula>
    </cfRule>
  </conditionalFormatting>
  <conditionalFormatting sqref="AF88:AF89 AF84:AF85 AF56:AF82 AF21:AF53 AF92:AF113">
    <cfRule type="cellIs" dxfId="354" priority="215" operator="equal">
      <formula>"aus"</formula>
    </cfRule>
    <cfRule type="cellIs" dxfId="353" priority="216" operator="equal">
      <formula>"ein"</formula>
    </cfRule>
  </conditionalFormatting>
  <conditionalFormatting sqref="AF20">
    <cfRule type="cellIs" dxfId="352" priority="213" operator="equal">
      <formula>"aus"</formula>
    </cfRule>
    <cfRule type="cellIs" dxfId="351" priority="214" operator="equal">
      <formula>"ein"</formula>
    </cfRule>
  </conditionalFormatting>
  <conditionalFormatting sqref="AG88:AG89 AG84:AG85 AG56:AG82 AG21:AG53 AG92:AG113">
    <cfRule type="cellIs" dxfId="350" priority="179" operator="equal">
      <formula>"aus"</formula>
    </cfRule>
    <cfRule type="cellIs" dxfId="349" priority="180" operator="equal">
      <formula>"ein"</formula>
    </cfRule>
  </conditionalFormatting>
  <conditionalFormatting sqref="AG116:AG122">
    <cfRule type="cellIs" dxfId="348" priority="175" operator="equal">
      <formula>"aus"</formula>
    </cfRule>
    <cfRule type="cellIs" dxfId="347" priority="176" operator="equal">
      <formula>"ein"</formula>
    </cfRule>
  </conditionalFormatting>
  <conditionalFormatting sqref="AG20">
    <cfRule type="cellIs" dxfId="346" priority="177" operator="equal">
      <formula>"aus"</formula>
    </cfRule>
    <cfRule type="cellIs" dxfId="345" priority="178" operator="equal">
      <formula>"ein"</formula>
    </cfRule>
  </conditionalFormatting>
  <conditionalFormatting sqref="AG83">
    <cfRule type="cellIs" dxfId="344" priority="173" operator="equal">
      <formula>"aus"</formula>
    </cfRule>
    <cfRule type="cellIs" dxfId="343" priority="174" operator="equal">
      <formula>"ein"</formula>
    </cfRule>
  </conditionalFormatting>
  <conditionalFormatting sqref="AG90:AG91">
    <cfRule type="cellIs" dxfId="342" priority="171" operator="equal">
      <formula>"aus"</formula>
    </cfRule>
    <cfRule type="cellIs" dxfId="341" priority="172" operator="equal">
      <formula>"ein"</formula>
    </cfRule>
  </conditionalFormatting>
  <conditionalFormatting sqref="AF83">
    <cfRule type="cellIs" dxfId="340" priority="209" operator="equal">
      <formula>"aus"</formula>
    </cfRule>
    <cfRule type="cellIs" dxfId="339" priority="210" operator="equal">
      <formula>"ein"</formula>
    </cfRule>
  </conditionalFormatting>
  <conditionalFormatting sqref="AF90:AF91">
    <cfRule type="cellIs" dxfId="338" priority="207" operator="equal">
      <formula>"aus"</formula>
    </cfRule>
    <cfRule type="cellIs" dxfId="337" priority="208" operator="equal">
      <formula>"ein"</formula>
    </cfRule>
  </conditionalFormatting>
  <conditionalFormatting sqref="AF86:AF87">
    <cfRule type="cellIs" dxfId="336" priority="205" operator="equal">
      <formula>"aus"</formula>
    </cfRule>
    <cfRule type="cellIs" dxfId="335" priority="206" operator="equal">
      <formula>"ein"</formula>
    </cfRule>
  </conditionalFormatting>
  <conditionalFormatting sqref="AF54">
    <cfRule type="cellIs" dxfId="334" priority="203" operator="equal">
      <formula>"aus"</formula>
    </cfRule>
    <cfRule type="cellIs" dxfId="333" priority="204" operator="equal">
      <formula>"ein"</formula>
    </cfRule>
  </conditionalFormatting>
  <conditionalFormatting sqref="AF55">
    <cfRule type="cellIs" dxfId="332" priority="201" operator="equal">
      <formula>"aus"</formula>
    </cfRule>
    <cfRule type="cellIs" dxfId="331" priority="202" operator="equal">
      <formula>"ein"</formula>
    </cfRule>
  </conditionalFormatting>
  <conditionalFormatting sqref="AF114:AF115">
    <cfRule type="cellIs" dxfId="330" priority="199" operator="equal">
      <formula>"aus"</formula>
    </cfRule>
    <cfRule type="cellIs" dxfId="329" priority="200" operator="equal">
      <formula>"ein"</formula>
    </cfRule>
  </conditionalFormatting>
  <conditionalFormatting sqref="AG86:AG87">
    <cfRule type="cellIs" dxfId="328" priority="169" operator="equal">
      <formula>"aus"</formula>
    </cfRule>
    <cfRule type="cellIs" dxfId="327" priority="170" operator="equal">
      <formula>"ein"</formula>
    </cfRule>
  </conditionalFormatting>
  <conditionalFormatting sqref="AG54">
    <cfRule type="cellIs" dxfId="326" priority="167" operator="equal">
      <formula>"aus"</formula>
    </cfRule>
    <cfRule type="cellIs" dxfId="325" priority="168" operator="equal">
      <formula>"ein"</formula>
    </cfRule>
  </conditionalFormatting>
  <conditionalFormatting sqref="AG114:AG115">
    <cfRule type="cellIs" dxfId="324" priority="163" operator="equal">
      <formula>"aus"</formula>
    </cfRule>
    <cfRule type="cellIs" dxfId="323" priority="164" operator="equal">
      <formula>"ein"</formula>
    </cfRule>
  </conditionalFormatting>
  <conditionalFormatting sqref="AG55">
    <cfRule type="cellIs" dxfId="322" priority="165" operator="equal">
      <formula>"aus"</formula>
    </cfRule>
    <cfRule type="cellIs" dxfId="321" priority="166" operator="equal">
      <formula>"ein"</formula>
    </cfRule>
  </conditionalFormatting>
  <conditionalFormatting sqref="AH21:AH122">
    <cfRule type="cellIs" dxfId="320" priority="161" operator="equal">
      <formula>"aus"</formula>
    </cfRule>
    <cfRule type="cellIs" dxfId="319" priority="162" operator="equal">
      <formula>"ein"</formula>
    </cfRule>
  </conditionalFormatting>
  <conditionalFormatting sqref="AH20">
    <cfRule type="cellIs" dxfId="318" priority="159" operator="equal">
      <formula>"aus"</formula>
    </cfRule>
    <cfRule type="cellIs" dxfId="317" priority="160" operator="equal">
      <formula>"ein"</formula>
    </cfRule>
  </conditionalFormatting>
  <conditionalFormatting sqref="AI21:AI122">
    <cfRule type="cellIs" dxfId="316" priority="157" operator="equal">
      <formula>"aus"</formula>
    </cfRule>
    <cfRule type="cellIs" dxfId="315" priority="158" operator="equal">
      <formula>"ein"</formula>
    </cfRule>
  </conditionalFormatting>
  <conditionalFormatting sqref="AI20">
    <cfRule type="cellIs" dxfId="314" priority="155" operator="equal">
      <formula>"aus"</formula>
    </cfRule>
    <cfRule type="cellIs" dxfId="313" priority="156" operator="equal">
      <formula>"ein"</formula>
    </cfRule>
  </conditionalFormatting>
  <conditionalFormatting sqref="AJ21:AJ120">
    <cfRule type="cellIs" dxfId="312" priority="153" operator="equal">
      <formula>"aus"</formula>
    </cfRule>
    <cfRule type="cellIs" dxfId="311" priority="154" operator="equal">
      <formula>"ein"</formula>
    </cfRule>
  </conditionalFormatting>
  <conditionalFormatting sqref="AJ20">
    <cfRule type="cellIs" dxfId="310" priority="151" operator="equal">
      <formula>"aus"</formula>
    </cfRule>
    <cfRule type="cellIs" dxfId="309" priority="152" operator="equal">
      <formula>"ein"</formula>
    </cfRule>
  </conditionalFormatting>
  <conditionalFormatting sqref="AJ121:AJ122">
    <cfRule type="cellIs" dxfId="308" priority="149" operator="equal">
      <formula>"aus"</formula>
    </cfRule>
    <cfRule type="cellIs" dxfId="307" priority="150" operator="equal">
      <formula>"ein"</formula>
    </cfRule>
  </conditionalFormatting>
  <conditionalFormatting sqref="AK20">
    <cfRule type="cellIs" dxfId="306" priority="145" operator="equal">
      <formula>"aus"</formula>
    </cfRule>
    <cfRule type="cellIs" dxfId="305" priority="146" operator="equal">
      <formula>"ein"</formula>
    </cfRule>
  </conditionalFormatting>
  <conditionalFormatting sqref="AK21:AK122">
    <cfRule type="cellIs" dxfId="304" priority="147" operator="equal">
      <formula>"aus"</formula>
    </cfRule>
    <cfRule type="cellIs" dxfId="303" priority="148" operator="equal">
      <formula>"ein"</formula>
    </cfRule>
  </conditionalFormatting>
  <conditionalFormatting sqref="AL21:AL120">
    <cfRule type="cellIs" dxfId="302" priority="143" operator="equal">
      <formula>"aus"</formula>
    </cfRule>
    <cfRule type="cellIs" dxfId="301" priority="144" operator="equal">
      <formula>"ein"</formula>
    </cfRule>
  </conditionalFormatting>
  <conditionalFormatting sqref="AL20">
    <cfRule type="cellIs" dxfId="300" priority="141" operator="equal">
      <formula>"aus"</formula>
    </cfRule>
    <cfRule type="cellIs" dxfId="299" priority="142" operator="equal">
      <formula>"ein"</formula>
    </cfRule>
  </conditionalFormatting>
  <conditionalFormatting sqref="AL121:AL122">
    <cfRule type="cellIs" dxfId="298" priority="139" operator="equal">
      <formula>"aus"</formula>
    </cfRule>
    <cfRule type="cellIs" dxfId="297" priority="140" operator="equal">
      <formula>"ein"</formula>
    </cfRule>
  </conditionalFormatting>
  <conditionalFormatting sqref="AM21:AM120">
    <cfRule type="cellIs" dxfId="296" priority="137" operator="equal">
      <formula>"aus"</formula>
    </cfRule>
    <cfRule type="cellIs" dxfId="295" priority="138" operator="equal">
      <formula>"ein"</formula>
    </cfRule>
  </conditionalFormatting>
  <conditionalFormatting sqref="AM20">
    <cfRule type="cellIs" dxfId="294" priority="135" operator="equal">
      <formula>"aus"</formula>
    </cfRule>
    <cfRule type="cellIs" dxfId="293" priority="136" operator="equal">
      <formula>"ein"</formula>
    </cfRule>
  </conditionalFormatting>
  <conditionalFormatting sqref="AM121:AM122">
    <cfRule type="cellIs" dxfId="292" priority="133" operator="equal">
      <formula>"aus"</formula>
    </cfRule>
    <cfRule type="cellIs" dxfId="291" priority="134" operator="equal">
      <formula>"ein"</formula>
    </cfRule>
  </conditionalFormatting>
  <conditionalFormatting sqref="V117">
    <cfRule type="cellIs" dxfId="290" priority="127" operator="equal">
      <formula>"aus"</formula>
    </cfRule>
    <cfRule type="cellIs" dxfId="289" priority="128" operator="equal">
      <formula>"ein"</formula>
    </cfRule>
  </conditionalFormatting>
  <conditionalFormatting sqref="V116">
    <cfRule type="cellIs" dxfId="288" priority="125" operator="equal">
      <formula>"aus"</formula>
    </cfRule>
    <cfRule type="cellIs" dxfId="287" priority="126" operator="equal">
      <formula>"ein"</formula>
    </cfRule>
  </conditionalFormatting>
  <conditionalFormatting sqref="AB88:AB89 AB84 AB56:AB82 AB92:AB113 AB21:AB53">
    <cfRule type="cellIs" dxfId="286" priority="123" operator="equal">
      <formula>"aus"</formula>
    </cfRule>
    <cfRule type="cellIs" dxfId="285" priority="124" operator="equal">
      <formula>"ein"</formula>
    </cfRule>
  </conditionalFormatting>
  <conditionalFormatting sqref="AB20">
    <cfRule type="cellIs" dxfId="284" priority="121" operator="equal">
      <formula>"aus"</formula>
    </cfRule>
    <cfRule type="cellIs" dxfId="283" priority="122" operator="equal">
      <formula>"ein"</formula>
    </cfRule>
  </conditionalFormatting>
  <conditionalFormatting sqref="AB116:AB122">
    <cfRule type="cellIs" dxfId="282" priority="119" operator="equal">
      <formula>"aus"</formula>
    </cfRule>
    <cfRule type="cellIs" dxfId="281" priority="120" operator="equal">
      <formula>"ein"</formula>
    </cfRule>
  </conditionalFormatting>
  <conditionalFormatting sqref="AB83">
    <cfRule type="cellIs" dxfId="280" priority="117" operator="equal">
      <formula>"aus"</formula>
    </cfRule>
    <cfRule type="cellIs" dxfId="279" priority="118" operator="equal">
      <formula>"ein"</formula>
    </cfRule>
  </conditionalFormatting>
  <conditionalFormatting sqref="AB90:AB91">
    <cfRule type="cellIs" dxfId="278" priority="115" operator="equal">
      <formula>"aus"</formula>
    </cfRule>
    <cfRule type="cellIs" dxfId="277" priority="116" operator="equal">
      <formula>"ein"</formula>
    </cfRule>
  </conditionalFormatting>
  <conditionalFormatting sqref="AB86:AB87">
    <cfRule type="cellIs" dxfId="276" priority="113" operator="equal">
      <formula>"aus"</formula>
    </cfRule>
    <cfRule type="cellIs" dxfId="275" priority="114" operator="equal">
      <formula>"ein"</formula>
    </cfRule>
  </conditionalFormatting>
  <conditionalFormatting sqref="AB55">
    <cfRule type="cellIs" dxfId="274" priority="109" operator="equal">
      <formula>"aus"</formula>
    </cfRule>
    <cfRule type="cellIs" dxfId="273" priority="110" operator="equal">
      <formula>"ein"</formula>
    </cfRule>
  </conditionalFormatting>
  <conditionalFormatting sqref="AB54">
    <cfRule type="cellIs" dxfId="272" priority="111" operator="equal">
      <formula>"aus"</formula>
    </cfRule>
    <cfRule type="cellIs" dxfId="271" priority="112" operator="equal">
      <formula>"ein"</formula>
    </cfRule>
  </conditionalFormatting>
  <conditionalFormatting sqref="AB114:AB115">
    <cfRule type="cellIs" dxfId="270" priority="107" operator="equal">
      <formula>"aus"</formula>
    </cfRule>
    <cfRule type="cellIs" dxfId="269" priority="108" operator="equal">
      <formula>"ein"</formula>
    </cfRule>
  </conditionalFormatting>
  <conditionalFormatting sqref="AB85">
    <cfRule type="cellIs" dxfId="268" priority="105" operator="equal">
      <formula>"aus"</formula>
    </cfRule>
    <cfRule type="cellIs" dxfId="267" priority="106" operator="equal">
      <formula>"ein"</formula>
    </cfRule>
  </conditionalFormatting>
  <conditionalFormatting sqref="X85">
    <cfRule type="cellIs" dxfId="266" priority="43" operator="equal">
      <formula>"aus"</formula>
    </cfRule>
    <cfRule type="cellIs" dxfId="265" priority="44" operator="equal">
      <formula>"ein"</formula>
    </cfRule>
  </conditionalFormatting>
  <conditionalFormatting sqref="AC85">
    <cfRule type="cellIs" dxfId="264" priority="23" operator="equal">
      <formula>"aus"</formula>
    </cfRule>
    <cfRule type="cellIs" dxfId="263" priority="24" operator="equal">
      <formula>"ein"</formula>
    </cfRule>
  </conditionalFormatting>
  <conditionalFormatting sqref="Y85">
    <cfRule type="cellIs" dxfId="262" priority="3" operator="equal">
      <formula>"aus"</formula>
    </cfRule>
    <cfRule type="cellIs" dxfId="261" priority="4" operator="equal">
      <formula>"ein"</formula>
    </cfRule>
  </conditionalFormatting>
  <conditionalFormatting sqref="Z88:Z89 Z84 Z92:Z103 Z21:Z53 Z56:Z82">
    <cfRule type="cellIs" dxfId="260" priority="103" operator="equal">
      <formula>"aus"</formula>
    </cfRule>
    <cfRule type="cellIs" dxfId="259" priority="104" operator="equal">
      <formula>"ein"</formula>
    </cfRule>
  </conditionalFormatting>
  <conditionalFormatting sqref="Z20">
    <cfRule type="cellIs" dxfId="258" priority="101" operator="equal">
      <formula>"aus"</formula>
    </cfRule>
    <cfRule type="cellIs" dxfId="257" priority="102" operator="equal">
      <formula>"ein"</formula>
    </cfRule>
  </conditionalFormatting>
  <conditionalFormatting sqref="Z104:Z111 Z113 Z116:Z122">
    <cfRule type="cellIs" dxfId="256" priority="99" operator="equal">
      <formula>"aus"</formula>
    </cfRule>
    <cfRule type="cellIs" dxfId="255" priority="100" operator="equal">
      <formula>"ein"</formula>
    </cfRule>
  </conditionalFormatting>
  <conditionalFormatting sqref="Z83">
    <cfRule type="cellIs" dxfId="254" priority="97" operator="equal">
      <formula>"aus"</formula>
    </cfRule>
    <cfRule type="cellIs" dxfId="253" priority="98" operator="equal">
      <formula>"ein"</formula>
    </cfRule>
  </conditionalFormatting>
  <conditionalFormatting sqref="Z90:Z91">
    <cfRule type="cellIs" dxfId="252" priority="95" operator="equal">
      <formula>"aus"</formula>
    </cfRule>
    <cfRule type="cellIs" dxfId="251" priority="96" operator="equal">
      <formula>"ein"</formula>
    </cfRule>
  </conditionalFormatting>
  <conditionalFormatting sqref="Z86:Z87">
    <cfRule type="cellIs" dxfId="250" priority="93" operator="equal">
      <formula>"aus"</formula>
    </cfRule>
    <cfRule type="cellIs" dxfId="249" priority="94" operator="equal">
      <formula>"ein"</formula>
    </cfRule>
  </conditionalFormatting>
  <conditionalFormatting sqref="Z55">
    <cfRule type="cellIs" dxfId="248" priority="89" operator="equal">
      <formula>"aus"</formula>
    </cfRule>
    <cfRule type="cellIs" dxfId="247" priority="90" operator="equal">
      <formula>"ein"</formula>
    </cfRule>
  </conditionalFormatting>
  <conditionalFormatting sqref="Z54">
    <cfRule type="cellIs" dxfId="246" priority="91" operator="equal">
      <formula>"aus"</formula>
    </cfRule>
    <cfRule type="cellIs" dxfId="245" priority="92" operator="equal">
      <formula>"ein"</formula>
    </cfRule>
  </conditionalFormatting>
  <conditionalFormatting sqref="Z114:Z115">
    <cfRule type="cellIs" dxfId="244" priority="87" operator="equal">
      <formula>"aus"</formula>
    </cfRule>
    <cfRule type="cellIs" dxfId="243" priority="88" operator="equal">
      <formula>"ein"</formula>
    </cfRule>
  </conditionalFormatting>
  <conditionalFormatting sqref="Z85">
    <cfRule type="cellIs" dxfId="242" priority="85" operator="equal">
      <formula>"aus"</formula>
    </cfRule>
    <cfRule type="cellIs" dxfId="241" priority="86" operator="equal">
      <formula>"ein"</formula>
    </cfRule>
  </conditionalFormatting>
  <conditionalFormatting sqref="Z112">
    <cfRule type="cellIs" dxfId="240" priority="83" operator="equal">
      <formula>"aus"</formula>
    </cfRule>
    <cfRule type="cellIs" dxfId="239" priority="84" operator="equal">
      <formula>"ein"</formula>
    </cfRule>
  </conditionalFormatting>
  <conditionalFormatting sqref="AA88:AA89 AA84 AA92:AA113 AA21:AA53 AA56:AA82">
    <cfRule type="cellIs" dxfId="238" priority="81" operator="equal">
      <formula>"aus"</formula>
    </cfRule>
    <cfRule type="cellIs" dxfId="237" priority="82" operator="equal">
      <formula>"ein"</formula>
    </cfRule>
  </conditionalFormatting>
  <conditionalFormatting sqref="AA20">
    <cfRule type="cellIs" dxfId="236" priority="79" operator="equal">
      <formula>"aus"</formula>
    </cfRule>
    <cfRule type="cellIs" dxfId="235" priority="80" operator="equal">
      <formula>"ein"</formula>
    </cfRule>
  </conditionalFormatting>
  <conditionalFormatting sqref="AA116:AA122">
    <cfRule type="cellIs" dxfId="234" priority="77" operator="equal">
      <formula>"aus"</formula>
    </cfRule>
    <cfRule type="cellIs" dxfId="233" priority="78" operator="equal">
      <formula>"ein"</formula>
    </cfRule>
  </conditionalFormatting>
  <conditionalFormatting sqref="AA83">
    <cfRule type="cellIs" dxfId="232" priority="75" operator="equal">
      <formula>"aus"</formula>
    </cfRule>
    <cfRule type="cellIs" dxfId="231" priority="76" operator="equal">
      <formula>"ein"</formula>
    </cfRule>
  </conditionalFormatting>
  <conditionalFormatting sqref="AA90:AA91">
    <cfRule type="cellIs" dxfId="230" priority="73" operator="equal">
      <formula>"aus"</formula>
    </cfRule>
    <cfRule type="cellIs" dxfId="229" priority="74" operator="equal">
      <formula>"ein"</formula>
    </cfRule>
  </conditionalFormatting>
  <conditionalFormatting sqref="AA86:AA87">
    <cfRule type="cellIs" dxfId="228" priority="71" operator="equal">
      <formula>"aus"</formula>
    </cfRule>
    <cfRule type="cellIs" dxfId="227" priority="72" operator="equal">
      <formula>"ein"</formula>
    </cfRule>
  </conditionalFormatting>
  <conditionalFormatting sqref="AA55">
    <cfRule type="cellIs" dxfId="226" priority="67" operator="equal">
      <formula>"aus"</formula>
    </cfRule>
    <cfRule type="cellIs" dxfId="225" priority="68" operator="equal">
      <formula>"ein"</formula>
    </cfRule>
  </conditionalFormatting>
  <conditionalFormatting sqref="AA54">
    <cfRule type="cellIs" dxfId="224" priority="69" operator="equal">
      <formula>"aus"</formula>
    </cfRule>
    <cfRule type="cellIs" dxfId="223" priority="70" operator="equal">
      <formula>"ein"</formula>
    </cfRule>
  </conditionalFormatting>
  <conditionalFormatting sqref="AA114:AA115">
    <cfRule type="cellIs" dxfId="222" priority="65" operator="equal">
      <formula>"aus"</formula>
    </cfRule>
    <cfRule type="cellIs" dxfId="221" priority="66" operator="equal">
      <formula>"ein"</formula>
    </cfRule>
  </conditionalFormatting>
  <conditionalFormatting sqref="AA85">
    <cfRule type="cellIs" dxfId="220" priority="63" operator="equal">
      <formula>"aus"</formula>
    </cfRule>
    <cfRule type="cellIs" dxfId="219" priority="64" operator="equal">
      <formula>"ein"</formula>
    </cfRule>
  </conditionalFormatting>
  <conditionalFormatting sqref="X88:X89 X84 X92:X113 X21:X53 X56:X82">
    <cfRule type="cellIs" dxfId="218" priority="61" operator="equal">
      <formula>"aus"</formula>
    </cfRule>
    <cfRule type="cellIs" dxfId="217" priority="62" operator="equal">
      <formula>"ein"</formula>
    </cfRule>
  </conditionalFormatting>
  <conditionalFormatting sqref="X20">
    <cfRule type="cellIs" dxfId="216" priority="59" operator="equal">
      <formula>"aus"</formula>
    </cfRule>
    <cfRule type="cellIs" dxfId="215" priority="60" operator="equal">
      <formula>"ein"</formula>
    </cfRule>
  </conditionalFormatting>
  <conditionalFormatting sqref="X116:X122">
    <cfRule type="cellIs" dxfId="214" priority="57" operator="equal">
      <formula>"aus"</formula>
    </cfRule>
    <cfRule type="cellIs" dxfId="213" priority="58" operator="equal">
      <formula>"ein"</formula>
    </cfRule>
  </conditionalFormatting>
  <conditionalFormatting sqref="X83">
    <cfRule type="cellIs" dxfId="212" priority="55" operator="equal">
      <formula>"aus"</formula>
    </cfRule>
    <cfRule type="cellIs" dxfId="211" priority="56" operator="equal">
      <formula>"ein"</formula>
    </cfRule>
  </conditionalFormatting>
  <conditionalFormatting sqref="X90:X91">
    <cfRule type="cellIs" dxfId="210" priority="53" operator="equal">
      <formula>"aus"</formula>
    </cfRule>
    <cfRule type="cellIs" dxfId="209" priority="54" operator="equal">
      <formula>"ein"</formula>
    </cfRule>
  </conditionalFormatting>
  <conditionalFormatting sqref="X86:X87">
    <cfRule type="cellIs" dxfId="208" priority="51" operator="equal">
      <formula>"aus"</formula>
    </cfRule>
    <cfRule type="cellIs" dxfId="207" priority="52" operator="equal">
      <formula>"ein"</formula>
    </cfRule>
  </conditionalFormatting>
  <conditionalFormatting sqref="X55">
    <cfRule type="cellIs" dxfId="206" priority="47" operator="equal">
      <formula>"aus"</formula>
    </cfRule>
    <cfRule type="cellIs" dxfId="205" priority="48" operator="equal">
      <formula>"ein"</formula>
    </cfRule>
  </conditionalFormatting>
  <conditionalFormatting sqref="X54">
    <cfRule type="cellIs" dxfId="204" priority="49" operator="equal">
      <formula>"aus"</formula>
    </cfRule>
    <cfRule type="cellIs" dxfId="203" priority="50" operator="equal">
      <formula>"ein"</formula>
    </cfRule>
  </conditionalFormatting>
  <conditionalFormatting sqref="X114:X115">
    <cfRule type="cellIs" dxfId="202" priority="45" operator="equal">
      <formula>"aus"</formula>
    </cfRule>
    <cfRule type="cellIs" dxfId="201" priority="46" operator="equal">
      <formula>"ein"</formula>
    </cfRule>
  </conditionalFormatting>
  <conditionalFormatting sqref="AC88:AC89 AC84 AC56:AC82 AC92:AC113 AC21:AC53">
    <cfRule type="cellIs" dxfId="200" priority="41" operator="equal">
      <formula>"aus"</formula>
    </cfRule>
    <cfRule type="cellIs" dxfId="199" priority="42" operator="equal">
      <formula>"ein"</formula>
    </cfRule>
  </conditionalFormatting>
  <conditionalFormatting sqref="AC20">
    <cfRule type="cellIs" dxfId="198" priority="39" operator="equal">
      <formula>"aus"</formula>
    </cfRule>
    <cfRule type="cellIs" dxfId="197" priority="40" operator="equal">
      <formula>"ein"</formula>
    </cfRule>
  </conditionalFormatting>
  <conditionalFormatting sqref="AC116:AC122">
    <cfRule type="cellIs" dxfId="196" priority="37" operator="equal">
      <formula>"aus"</formula>
    </cfRule>
    <cfRule type="cellIs" dxfId="195" priority="38" operator="equal">
      <formula>"ein"</formula>
    </cfRule>
  </conditionalFormatting>
  <conditionalFormatting sqref="AC83">
    <cfRule type="cellIs" dxfId="194" priority="35" operator="equal">
      <formula>"aus"</formula>
    </cfRule>
    <cfRule type="cellIs" dxfId="193" priority="36" operator="equal">
      <formula>"ein"</formula>
    </cfRule>
  </conditionalFormatting>
  <conditionalFormatting sqref="AC90:AC91">
    <cfRule type="cellIs" dxfId="192" priority="33" operator="equal">
      <formula>"aus"</formula>
    </cfRule>
    <cfRule type="cellIs" dxfId="191" priority="34" operator="equal">
      <formula>"ein"</formula>
    </cfRule>
  </conditionalFormatting>
  <conditionalFormatting sqref="AC86:AC87">
    <cfRule type="cellIs" dxfId="190" priority="31" operator="equal">
      <formula>"aus"</formula>
    </cfRule>
    <cfRule type="cellIs" dxfId="189" priority="32" operator="equal">
      <formula>"ein"</formula>
    </cfRule>
  </conditionalFormatting>
  <conditionalFormatting sqref="AC55">
    <cfRule type="cellIs" dxfId="188" priority="27" operator="equal">
      <formula>"aus"</formula>
    </cfRule>
    <cfRule type="cellIs" dxfId="187" priority="28" operator="equal">
      <formula>"ein"</formula>
    </cfRule>
  </conditionalFormatting>
  <conditionalFormatting sqref="AC54">
    <cfRule type="cellIs" dxfId="186" priority="29" operator="equal">
      <formula>"aus"</formula>
    </cfRule>
    <cfRule type="cellIs" dxfId="185" priority="30" operator="equal">
      <formula>"ein"</formula>
    </cfRule>
  </conditionalFormatting>
  <conditionalFormatting sqref="AC114:AC115">
    <cfRule type="cellIs" dxfId="184" priority="25" operator="equal">
      <formula>"aus"</formula>
    </cfRule>
    <cfRule type="cellIs" dxfId="183" priority="26" operator="equal">
      <formula>"ein"</formula>
    </cfRule>
  </conditionalFormatting>
  <conditionalFormatting sqref="Y88:Y89 Y84 Y92:Y113 Y21:Y53 Y56:Y82">
    <cfRule type="cellIs" dxfId="182" priority="21" operator="equal">
      <formula>"aus"</formula>
    </cfRule>
    <cfRule type="cellIs" dxfId="181" priority="22" operator="equal">
      <formula>"ein"</formula>
    </cfRule>
  </conditionalFormatting>
  <conditionalFormatting sqref="Y20">
    <cfRule type="cellIs" dxfId="180" priority="19" operator="equal">
      <formula>"aus"</formula>
    </cfRule>
    <cfRule type="cellIs" dxfId="179" priority="20" operator="equal">
      <formula>"ein"</formula>
    </cfRule>
  </conditionalFormatting>
  <conditionalFormatting sqref="Y116:Y122">
    <cfRule type="cellIs" dxfId="178" priority="17" operator="equal">
      <formula>"aus"</formula>
    </cfRule>
    <cfRule type="cellIs" dxfId="177" priority="18" operator="equal">
      <formula>"ein"</formula>
    </cfRule>
  </conditionalFormatting>
  <conditionalFormatting sqref="Y83">
    <cfRule type="cellIs" dxfId="176" priority="15" operator="equal">
      <formula>"aus"</formula>
    </cfRule>
    <cfRule type="cellIs" dxfId="175" priority="16" operator="equal">
      <formula>"ein"</formula>
    </cfRule>
  </conditionalFormatting>
  <conditionalFormatting sqref="Y90:Y91">
    <cfRule type="cellIs" dxfId="174" priority="13" operator="equal">
      <formula>"aus"</formula>
    </cfRule>
    <cfRule type="cellIs" dxfId="173" priority="14" operator="equal">
      <formula>"ein"</formula>
    </cfRule>
  </conditionalFormatting>
  <conditionalFormatting sqref="Y86:Y87">
    <cfRule type="cellIs" dxfId="172" priority="11" operator="equal">
      <formula>"aus"</formula>
    </cfRule>
    <cfRule type="cellIs" dxfId="171" priority="12" operator="equal">
      <formula>"ein"</formula>
    </cfRule>
  </conditionalFormatting>
  <conditionalFormatting sqref="Y55">
    <cfRule type="cellIs" dxfId="170" priority="7" operator="equal">
      <formula>"aus"</formula>
    </cfRule>
    <cfRule type="cellIs" dxfId="169" priority="8" operator="equal">
      <formula>"ein"</formula>
    </cfRule>
  </conditionalFormatting>
  <conditionalFormatting sqref="Y54">
    <cfRule type="cellIs" dxfId="168" priority="9" operator="equal">
      <formula>"aus"</formula>
    </cfRule>
    <cfRule type="cellIs" dxfId="167" priority="10" operator="equal">
      <formula>"ein"</formula>
    </cfRule>
  </conditionalFormatting>
  <conditionalFormatting sqref="Y114:Y115">
    <cfRule type="cellIs" dxfId="166" priority="5" operator="equal">
      <formula>"aus"</formula>
    </cfRule>
    <cfRule type="cellIs" dxfId="165" priority="6" operator="equal">
      <formula>"ein"</formula>
    </cfRule>
  </conditionalFormatting>
  <conditionalFormatting sqref="AE117">
    <cfRule type="cellIs" dxfId="164" priority="1" operator="equal">
      <formula>"aus"</formula>
    </cfRule>
    <cfRule type="cellIs" dxfId="163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53125" defaultRowHeight="17.5" outlineLevelCol="1" x14ac:dyDescent="0.35"/>
  <cols>
    <col min="1" max="1" width="2.81640625" style="37" customWidth="1"/>
    <col min="2" max="2" width="69.453125" style="1" customWidth="1"/>
    <col min="3" max="3" width="13.7265625" style="12" customWidth="1"/>
    <col min="4" max="4" width="8.7265625" style="13" customWidth="1"/>
    <col min="5" max="5" width="3.54296875" style="7" customWidth="1"/>
    <col min="6" max="6" width="15.26953125" style="1" customWidth="1"/>
    <col min="7" max="7" width="3.54296875" style="7" customWidth="1"/>
    <col min="8" max="8" width="14.453125" style="1" hidden="1" customWidth="1" outlineLevel="1"/>
    <col min="9" max="9" width="10.54296875" style="1" hidden="1" customWidth="1" outlineLevel="1"/>
    <col min="10" max="10" width="3.54296875" style="7" hidden="1" customWidth="1" outlineLevel="1"/>
    <col min="11" max="11" width="13.7265625" style="7" hidden="1" customWidth="1" outlineLevel="1"/>
    <col min="12" max="12" width="8.7265625" style="7" hidden="1" customWidth="1" outlineLevel="1"/>
    <col min="13" max="13" width="4.453125" style="7" hidden="1" customWidth="1" outlineLevel="1"/>
    <col min="14" max="14" width="15.26953125" style="7" hidden="1" customWidth="1" outlineLevel="1"/>
    <col min="15" max="15" width="3.54296875" style="7" hidden="1" customWidth="1" outlineLevel="1"/>
    <col min="16" max="16" width="13.7265625" hidden="1" customWidth="1" outlineLevel="1"/>
    <col min="17" max="17" width="8.7265625" hidden="1" customWidth="1" outlineLevel="1"/>
    <col min="18" max="18" width="3.54296875" hidden="1" customWidth="1" outlineLevel="1"/>
    <col min="19" max="19" width="15.26953125" hidden="1" customWidth="1" outlineLevel="1"/>
    <col min="20" max="20" width="3.54296875" style="7" customWidth="1" collapsed="1"/>
    <col min="21" max="21" width="35.54296875" style="1" customWidth="1"/>
    <col min="22" max="22" width="3.54296875" style="1" customWidth="1"/>
    <col min="23" max="23" width="17.1796875" style="1" customWidth="1"/>
    <col min="24" max="24" width="3.453125" style="1" customWidth="1"/>
    <col min="25" max="25" width="1.81640625" style="1" customWidth="1"/>
    <col min="26" max="26" width="7.54296875" style="1" hidden="1" customWidth="1"/>
    <col min="27" max="27" width="7.453125" style="1" hidden="1" customWidth="1"/>
    <col min="28" max="28" width="7.453125" style="37" customWidth="1"/>
    <col min="29" max="31" width="11.453125" style="1" customWidth="1"/>
    <col min="32" max="32" width="11.453125" style="37" customWidth="1"/>
    <col min="33" max="35" width="11.453125" style="1" hidden="1" customWidth="1"/>
    <col min="36" max="36" width="11.453125" style="37" hidden="1" customWidth="1"/>
    <col min="37" max="37" width="11.453125" style="1" hidden="1" customWidth="1"/>
    <col min="38" max="38" width="11.453125" style="64" hidden="1" customWidth="1"/>
    <col min="39" max="39" width="15" style="1" hidden="1" customWidth="1"/>
    <col min="40" max="50" width="11.453125" style="1" hidden="1" customWidth="1"/>
    <col min="51" max="16384" width="11.453125" style="1"/>
  </cols>
  <sheetData>
    <row r="1" spans="1:100" ht="18" thickBot="1" x14ac:dyDescent="0.4">
      <c r="A1" s="6"/>
      <c r="B1" s="7"/>
      <c r="C1" s="285"/>
      <c r="D1" s="286"/>
      <c r="F1" s="7"/>
      <c r="H1" s="7"/>
      <c r="I1" s="7"/>
      <c r="P1" s="152"/>
      <c r="Q1" s="152"/>
      <c r="R1" s="152"/>
      <c r="S1" s="152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5" thickBot="1" x14ac:dyDescent="0.45">
      <c r="A2" s="6"/>
      <c r="B2" s="333" t="s">
        <v>101</v>
      </c>
      <c r="C2" s="67"/>
      <c r="D2" s="287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88"/>
      <c r="Q2" s="288"/>
      <c r="R2" s="288"/>
      <c r="S2" s="288"/>
      <c r="T2" s="22"/>
      <c r="U2" s="7"/>
      <c r="V2" s="6"/>
      <c r="W2" s="6"/>
      <c r="X2" s="6"/>
      <c r="Y2" s="6"/>
      <c r="Z2" s="6"/>
      <c r="AA2" s="6"/>
      <c r="AB2" s="289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4">
      <c r="A3" s="6"/>
      <c r="B3" s="339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84"/>
      <c r="Q3" s="184"/>
      <c r="R3" s="184"/>
      <c r="S3" s="184"/>
      <c r="T3" s="2"/>
      <c r="U3" s="11"/>
      <c r="V3" s="6"/>
      <c r="W3" s="6"/>
      <c r="X3" s="6"/>
      <c r="Y3" s="6"/>
      <c r="Z3" s="6"/>
      <c r="AA3" s="6"/>
      <c r="AB3" s="289" t="s">
        <v>83</v>
      </c>
      <c r="AC3" s="618">
        <v>0</v>
      </c>
      <c r="AD3" s="619"/>
      <c r="AE3" s="619"/>
      <c r="AF3" s="620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5">
      <c r="A4" s="156"/>
      <c r="B4" s="331" t="s">
        <v>10</v>
      </c>
      <c r="C4" s="642">
        <f>Deckblatt_Ex_BmF!C4</f>
        <v>0</v>
      </c>
      <c r="D4" s="643"/>
      <c r="E4" s="643"/>
      <c r="F4" s="643"/>
      <c r="G4" s="643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3"/>
      <c r="U4" s="645"/>
      <c r="V4" s="156"/>
      <c r="W4" s="156"/>
      <c r="X4" s="156"/>
      <c r="Y4" s="156"/>
      <c r="Z4" s="156"/>
      <c r="AA4" s="156"/>
      <c r="AB4" s="313"/>
      <c r="AC4" s="621"/>
      <c r="AD4" s="622"/>
      <c r="AE4" s="622"/>
      <c r="AF4" s="623"/>
      <c r="AG4" s="156"/>
      <c r="AH4" s="156"/>
      <c r="AI4" s="156"/>
      <c r="AJ4" s="156"/>
      <c r="AK4" s="156"/>
      <c r="AL4" s="312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5">
      <c r="A5" s="156"/>
      <c r="B5" s="331" t="s">
        <v>226</v>
      </c>
      <c r="C5" s="634">
        <f>Deckblatt_Ex_BmF!C5</f>
        <v>0</v>
      </c>
      <c r="D5" s="635"/>
      <c r="E5" s="635"/>
      <c r="F5" s="635"/>
      <c r="G5" s="635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5"/>
      <c r="U5" s="637"/>
      <c r="V5" s="156"/>
      <c r="W5" s="156"/>
      <c r="X5" s="156"/>
      <c r="Y5" s="156"/>
      <c r="Z5" s="156"/>
      <c r="AA5" s="156"/>
      <c r="AB5" s="313"/>
      <c r="AC5" s="621"/>
      <c r="AD5" s="622"/>
      <c r="AE5" s="622"/>
      <c r="AF5" s="623"/>
      <c r="AG5" s="156"/>
      <c r="AH5" s="156"/>
      <c r="AI5" s="156"/>
      <c r="AJ5" s="156"/>
      <c r="AK5" s="156"/>
      <c r="AL5" s="312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thickBot="1" x14ac:dyDescent="0.3">
      <c r="A6" s="156"/>
      <c r="B6" s="335" t="s">
        <v>112</v>
      </c>
      <c r="C6" s="634">
        <f>Deckblatt_Ex_BmF!C6</f>
        <v>0</v>
      </c>
      <c r="D6" s="635"/>
      <c r="E6" s="635"/>
      <c r="F6" s="635"/>
      <c r="G6" s="635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5"/>
      <c r="U6" s="637"/>
      <c r="V6" s="156"/>
      <c r="W6" s="156"/>
      <c r="X6" s="156"/>
      <c r="Y6" s="156"/>
      <c r="Z6" s="156"/>
      <c r="AA6" s="156"/>
      <c r="AB6" s="313"/>
      <c r="AC6" s="624"/>
      <c r="AD6" s="625"/>
      <c r="AE6" s="625"/>
      <c r="AF6" s="626"/>
      <c r="AG6" s="156"/>
      <c r="AH6" s="156"/>
      <c r="AI6" s="156"/>
      <c r="AJ6" s="156"/>
      <c r="AK6" s="156"/>
      <c r="AL6" s="312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5">
      <c r="A7" s="156"/>
      <c r="B7" s="335" t="s">
        <v>71</v>
      </c>
      <c r="C7" s="634">
        <f>Deckblatt_Ex_BmF!C7</f>
        <v>0</v>
      </c>
      <c r="D7" s="635"/>
      <c r="E7" s="635"/>
      <c r="F7" s="635"/>
      <c r="G7" s="635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5"/>
      <c r="U7" s="637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312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5">
      <c r="A8" s="156"/>
      <c r="B8" s="335" t="s">
        <v>14</v>
      </c>
      <c r="C8" s="634" t="str">
        <f>Deckblatt_Ex_BmF!C8</f>
        <v>Betreuung mit Fahrt-Tageszentrum</v>
      </c>
      <c r="D8" s="635"/>
      <c r="E8" s="635"/>
      <c r="F8" s="635"/>
      <c r="G8" s="635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5"/>
      <c r="U8" s="637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312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5">
      <c r="A9" s="156"/>
      <c r="B9" s="335" t="s">
        <v>38</v>
      </c>
      <c r="C9" s="634">
        <f>Deckblatt_Ex_BmF!C9</f>
        <v>0</v>
      </c>
      <c r="D9" s="635"/>
      <c r="E9" s="635"/>
      <c r="F9" s="635"/>
      <c r="G9" s="635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5"/>
      <c r="U9" s="637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312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5">
      <c r="A10" s="156"/>
      <c r="B10" s="335" t="s">
        <v>163</v>
      </c>
      <c r="C10" s="634">
        <f>Deckblatt_Ex_BmF!C10</f>
        <v>0</v>
      </c>
      <c r="D10" s="635"/>
      <c r="E10" s="635"/>
      <c r="F10" s="635"/>
      <c r="G10" s="635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5"/>
      <c r="U10" s="637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312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5">
      <c r="A11" s="156"/>
      <c r="B11" s="332" t="s">
        <v>236</v>
      </c>
      <c r="C11" s="634">
        <f>Deckblatt_Ex_BmF!C11</f>
        <v>0</v>
      </c>
      <c r="D11" s="635"/>
      <c r="E11" s="635"/>
      <c r="F11" s="635"/>
      <c r="G11" s="635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5"/>
      <c r="U11" s="637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312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5">
      <c r="A12" s="156"/>
      <c r="B12" s="332" t="s">
        <v>237</v>
      </c>
      <c r="C12" s="634">
        <f>Deckblatt_Ex_BmF!C12</f>
        <v>0</v>
      </c>
      <c r="D12" s="635"/>
      <c r="E12" s="635"/>
      <c r="F12" s="635"/>
      <c r="G12" s="635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635"/>
      <c r="U12" s="637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312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3">
      <c r="A13" s="156"/>
      <c r="B13" s="335" t="s">
        <v>103</v>
      </c>
      <c r="C13" s="638">
        <f>Deckblatt_Ex_BmF!C13</f>
        <v>0</v>
      </c>
      <c r="D13" s="639"/>
      <c r="E13" s="639"/>
      <c r="F13" s="639"/>
      <c r="G13" s="639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9"/>
      <c r="U13" s="641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312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8" thickBot="1" x14ac:dyDescent="0.4">
      <c r="A14" s="6"/>
      <c r="B14" s="340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84"/>
      <c r="Q14" s="184"/>
      <c r="R14" s="184"/>
      <c r="S14" s="18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568" customFormat="1" ht="16.149999999999999" customHeight="1" thickBot="1" x14ac:dyDescent="0.3">
      <c r="A15" s="558"/>
      <c r="B15" s="559" t="s">
        <v>104</v>
      </c>
      <c r="C15" s="627" t="s">
        <v>240</v>
      </c>
      <c r="D15" s="628"/>
      <c r="E15" s="560"/>
      <c r="F15" s="561"/>
      <c r="G15" s="560"/>
      <c r="H15" s="629" t="s">
        <v>39</v>
      </c>
      <c r="I15" s="630"/>
      <c r="J15" s="321"/>
      <c r="K15" s="631" t="s">
        <v>229</v>
      </c>
      <c r="L15" s="632"/>
      <c r="M15" s="632"/>
      <c r="N15" s="633"/>
      <c r="O15" s="322"/>
      <c r="P15" s="631" t="s">
        <v>141</v>
      </c>
      <c r="Q15" s="632"/>
      <c r="R15" s="632"/>
      <c r="S15" s="633"/>
      <c r="T15" s="560"/>
      <c r="U15" s="561"/>
      <c r="V15" s="558"/>
      <c r="W15" s="561" t="s">
        <v>79</v>
      </c>
      <c r="X15" s="558"/>
      <c r="Y15" s="558"/>
      <c r="Z15" s="314"/>
      <c r="AA15" s="314"/>
      <c r="AB15" s="558"/>
      <c r="AC15" s="558"/>
      <c r="AD15" s="558"/>
      <c r="AE15" s="558"/>
      <c r="AF15" s="558"/>
      <c r="AG15" s="314"/>
      <c r="AH15" s="314"/>
      <c r="AI15" s="314"/>
      <c r="AJ15" s="314"/>
      <c r="AK15" s="314"/>
      <c r="AL15" s="320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</row>
    <row r="16" spans="1:100" s="558" customFormat="1" ht="34.9" customHeight="1" thickBot="1" x14ac:dyDescent="0.3">
      <c r="B16" s="562"/>
      <c r="C16" s="563" t="s">
        <v>276</v>
      </c>
      <c r="D16" s="563" t="s">
        <v>23</v>
      </c>
      <c r="E16" s="564"/>
      <c r="F16" s="563" t="s">
        <v>105</v>
      </c>
      <c r="G16" s="564"/>
      <c r="H16" s="323" t="s">
        <v>40</v>
      </c>
      <c r="I16" s="323" t="s">
        <v>41</v>
      </c>
      <c r="J16" s="324"/>
      <c r="K16" s="323" t="s">
        <v>276</v>
      </c>
      <c r="L16" s="325" t="s">
        <v>23</v>
      </c>
      <c r="M16" s="326"/>
      <c r="N16" s="323" t="s">
        <v>105</v>
      </c>
      <c r="O16" s="326"/>
      <c r="P16" s="323" t="s">
        <v>276</v>
      </c>
      <c r="Q16" s="325" t="s">
        <v>23</v>
      </c>
      <c r="R16" s="326"/>
      <c r="S16" s="323" t="s">
        <v>105</v>
      </c>
      <c r="T16" s="565"/>
      <c r="U16" s="563" t="s">
        <v>24</v>
      </c>
      <c r="W16" s="566" t="s">
        <v>59</v>
      </c>
      <c r="Y16" s="567"/>
      <c r="Z16" s="314"/>
      <c r="AA16" s="314"/>
      <c r="AG16" s="314"/>
      <c r="AH16" s="314"/>
      <c r="AI16" s="314"/>
      <c r="AJ16" s="314"/>
      <c r="AK16" s="314"/>
      <c r="AL16" s="320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</row>
    <row r="17" spans="2:50" s="131" customFormat="1" ht="13.5" thickBot="1" x14ac:dyDescent="0.3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90"/>
      <c r="Q17" s="290"/>
      <c r="R17" s="290"/>
      <c r="S17" s="290"/>
      <c r="T17" s="14"/>
      <c r="U17" s="14"/>
      <c r="V17" s="33"/>
      <c r="Y17" s="360"/>
      <c r="AL17" s="394"/>
    </row>
    <row r="18" spans="2:50" s="131" customFormat="1" ht="13.5" thickBot="1" x14ac:dyDescent="0.3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291"/>
      <c r="N18" s="74">
        <f>SUM(N41)</f>
        <v>0</v>
      </c>
      <c r="O18" s="291"/>
      <c r="P18" s="47">
        <f>SUM(P20,P41,P63,P77)</f>
        <v>0</v>
      </c>
      <c r="Q18" s="47">
        <f>IFERROR(P18/$X$4,0)</f>
        <v>0</v>
      </c>
      <c r="R18" s="291"/>
      <c r="S18" s="74">
        <f>SUM(S20,S41,S63,S77)</f>
        <v>0</v>
      </c>
      <c r="T18" s="25"/>
      <c r="U18" s="27"/>
      <c r="W18" s="579">
        <f t="shared" ref="W18:W49" si="0">IFERROR(F18/D18,0)</f>
        <v>0</v>
      </c>
      <c r="Y18" s="360"/>
      <c r="AL18" s="394"/>
    </row>
    <row r="19" spans="2:50" s="131" customFormat="1" ht="13.5" thickBot="1" x14ac:dyDescent="0.35">
      <c r="B19" s="18"/>
      <c r="C19" s="48"/>
      <c r="D19" s="48"/>
      <c r="E19" s="14"/>
      <c r="F19" s="50"/>
      <c r="G19" s="14"/>
      <c r="H19" s="50"/>
      <c r="I19" s="50"/>
      <c r="J19" s="14"/>
      <c r="K19" s="290"/>
      <c r="L19" s="290"/>
      <c r="M19" s="290"/>
      <c r="N19" s="290"/>
      <c r="O19" s="290"/>
      <c r="P19" s="290"/>
      <c r="Q19" s="290"/>
      <c r="R19" s="290"/>
      <c r="S19" s="290"/>
      <c r="T19" s="14"/>
      <c r="U19" s="14"/>
      <c r="W19" s="399"/>
      <c r="AG19" s="360" t="s">
        <v>149</v>
      </c>
      <c r="AH19" s="131" t="s">
        <v>150</v>
      </c>
      <c r="AI19" s="131" t="s">
        <v>225</v>
      </c>
      <c r="AJ19" s="131" t="s">
        <v>224</v>
      </c>
      <c r="AK19" s="131" t="s">
        <v>151</v>
      </c>
      <c r="AL19" s="131" t="s">
        <v>152</v>
      </c>
      <c r="AM19" s="131" t="s">
        <v>153</v>
      </c>
      <c r="AN19" s="131" t="s">
        <v>223</v>
      </c>
      <c r="AO19" s="131" t="s">
        <v>154</v>
      </c>
      <c r="AP19" s="131" t="s">
        <v>231</v>
      </c>
      <c r="AQ19" s="131" t="s">
        <v>155</v>
      </c>
      <c r="AR19" s="131" t="s">
        <v>156</v>
      </c>
      <c r="AS19" s="131" t="s">
        <v>157</v>
      </c>
      <c r="AT19" s="131" t="s">
        <v>158</v>
      </c>
      <c r="AU19" s="131" t="s">
        <v>160</v>
      </c>
      <c r="AV19" s="131" t="s">
        <v>159</v>
      </c>
      <c r="AW19" s="131" t="s">
        <v>161</v>
      </c>
      <c r="AX19" s="131" t="s">
        <v>162</v>
      </c>
    </row>
    <row r="20" spans="2:50" s="71" customFormat="1" ht="13.5" hidden="1" thickBot="1" x14ac:dyDescent="0.3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292"/>
      <c r="L20" s="292"/>
      <c r="M20" s="292"/>
      <c r="N20" s="292"/>
      <c r="O20" s="292"/>
      <c r="P20" s="75">
        <f>SUM(P21:P39)</f>
        <v>0</v>
      </c>
      <c r="Q20" s="75">
        <f>IFERROR(P20/$AC$1,0)</f>
        <v>0</v>
      </c>
      <c r="R20" s="292"/>
      <c r="S20" s="74">
        <f>SUM(S21:S39)</f>
        <v>0</v>
      </c>
      <c r="T20" s="26"/>
      <c r="U20" s="577" t="s">
        <v>333</v>
      </c>
      <c r="W20" s="43">
        <f t="shared" si="0"/>
        <v>0</v>
      </c>
      <c r="AG20" s="360" t="s">
        <v>60</v>
      </c>
      <c r="AH20" s="361" t="s">
        <v>60</v>
      </c>
      <c r="AI20" s="361" t="s">
        <v>60</v>
      </c>
      <c r="AJ20" s="361" t="s">
        <v>60</v>
      </c>
      <c r="AK20" s="361" t="s">
        <v>60</v>
      </c>
      <c r="AL20" s="361" t="s">
        <v>60</v>
      </c>
      <c r="AM20" s="361" t="s">
        <v>60</v>
      </c>
      <c r="AN20" s="361" t="s">
        <v>60</v>
      </c>
      <c r="AO20" s="361" t="s">
        <v>60</v>
      </c>
      <c r="AP20" s="361" t="s">
        <v>60</v>
      </c>
      <c r="AQ20" s="361" t="s">
        <v>60</v>
      </c>
      <c r="AR20" s="361" t="s">
        <v>60</v>
      </c>
      <c r="AS20" s="361" t="s">
        <v>61</v>
      </c>
      <c r="AT20" s="361" t="s">
        <v>60</v>
      </c>
      <c r="AU20" s="361" t="s">
        <v>60</v>
      </c>
      <c r="AV20" s="361" t="s">
        <v>60</v>
      </c>
      <c r="AW20" s="361" t="s">
        <v>60</v>
      </c>
      <c r="AX20" s="361" t="s">
        <v>60</v>
      </c>
    </row>
    <row r="21" spans="2:50" s="71" customFormat="1" ht="13" hidden="1" thickBot="1" x14ac:dyDescent="0.3">
      <c r="B21" s="338" t="s">
        <v>290</v>
      </c>
      <c r="C21" s="467"/>
      <c r="D21" s="413">
        <f>IFERROR(C21/$AC$1,0)</f>
        <v>0</v>
      </c>
      <c r="E21" s="401"/>
      <c r="F21" s="468"/>
      <c r="G21" s="401"/>
      <c r="H21" s="402">
        <f>F21</f>
        <v>0</v>
      </c>
      <c r="I21" s="402"/>
      <c r="J21" s="401"/>
      <c r="K21" s="448"/>
      <c r="L21" s="448"/>
      <c r="M21" s="448"/>
      <c r="N21" s="448"/>
      <c r="O21" s="448"/>
      <c r="P21" s="469"/>
      <c r="Q21" s="444">
        <f>IFERROR(P21/$AC$1,0)</f>
        <v>0</v>
      </c>
      <c r="R21" s="448"/>
      <c r="S21" s="470"/>
      <c r="T21" s="401"/>
      <c r="U21" s="471"/>
      <c r="W21" s="402">
        <f>IFERROR(F21/D21,0)</f>
        <v>0</v>
      </c>
      <c r="AG21" s="360" t="s">
        <v>60</v>
      </c>
      <c r="AH21" s="361" t="s">
        <v>60</v>
      </c>
      <c r="AI21" s="361" t="s">
        <v>61</v>
      </c>
      <c r="AJ21" s="361" t="s">
        <v>61</v>
      </c>
      <c r="AK21" s="361" t="s">
        <v>60</v>
      </c>
      <c r="AL21" s="361" t="s">
        <v>61</v>
      </c>
      <c r="AM21" s="361" t="s">
        <v>60</v>
      </c>
      <c r="AN21" s="361" t="s">
        <v>60</v>
      </c>
      <c r="AO21" s="361" t="s">
        <v>60</v>
      </c>
      <c r="AP21" s="361" t="s">
        <v>60</v>
      </c>
      <c r="AQ21" s="361" t="s">
        <v>60</v>
      </c>
      <c r="AR21" s="361" t="s">
        <v>60</v>
      </c>
      <c r="AS21" s="361" t="s">
        <v>61</v>
      </c>
      <c r="AT21" s="361" t="s">
        <v>60</v>
      </c>
      <c r="AU21" s="361" t="s">
        <v>61</v>
      </c>
      <c r="AV21" s="361" t="s">
        <v>60</v>
      </c>
      <c r="AW21" s="361" t="s">
        <v>60</v>
      </c>
      <c r="AX21" s="361" t="s">
        <v>60</v>
      </c>
    </row>
    <row r="22" spans="2:50" s="71" customFormat="1" ht="13" hidden="1" thickBot="1" x14ac:dyDescent="0.3">
      <c r="B22" s="86" t="s">
        <v>291</v>
      </c>
      <c r="C22" s="472"/>
      <c r="D22" s="440">
        <f t="shared" si="1"/>
        <v>0</v>
      </c>
      <c r="E22" s="401"/>
      <c r="F22" s="468"/>
      <c r="G22" s="401"/>
      <c r="H22" s="404">
        <f t="shared" ref="H22:H39" si="2">F22</f>
        <v>0</v>
      </c>
      <c r="I22" s="404"/>
      <c r="J22" s="401"/>
      <c r="K22" s="448"/>
      <c r="L22" s="448"/>
      <c r="M22" s="448"/>
      <c r="N22" s="448"/>
      <c r="O22" s="448"/>
      <c r="P22" s="448"/>
      <c r="Q22" s="448"/>
      <c r="R22" s="448"/>
      <c r="S22" s="448"/>
      <c r="T22" s="401"/>
      <c r="U22" s="473"/>
      <c r="W22" s="404">
        <f t="shared" si="0"/>
        <v>0</v>
      </c>
      <c r="AG22" s="360" t="s">
        <v>61</v>
      </c>
      <c r="AH22" s="361" t="s">
        <v>61</v>
      </c>
      <c r="AI22" s="361" t="s">
        <v>61</v>
      </c>
      <c r="AJ22" s="361" t="s">
        <v>61</v>
      </c>
      <c r="AK22" s="361" t="s">
        <v>60</v>
      </c>
      <c r="AL22" s="361" t="s">
        <v>60</v>
      </c>
      <c r="AM22" s="361" t="s">
        <v>61</v>
      </c>
      <c r="AN22" s="361" t="s">
        <v>61</v>
      </c>
      <c r="AO22" s="361" t="s">
        <v>61</v>
      </c>
      <c r="AP22" s="361" t="s">
        <v>60</v>
      </c>
      <c r="AQ22" s="361" t="s">
        <v>60</v>
      </c>
      <c r="AR22" s="361" t="s">
        <v>61</v>
      </c>
      <c r="AS22" s="361" t="s">
        <v>61</v>
      </c>
      <c r="AT22" s="361" t="s">
        <v>61</v>
      </c>
      <c r="AU22" s="361" t="s">
        <v>61</v>
      </c>
      <c r="AV22" s="361" t="s">
        <v>61</v>
      </c>
      <c r="AW22" s="361" t="s">
        <v>61</v>
      </c>
      <c r="AX22" s="361" t="s">
        <v>61</v>
      </c>
    </row>
    <row r="23" spans="2:50" s="71" customFormat="1" ht="13" hidden="1" thickBot="1" x14ac:dyDescent="0.3">
      <c r="B23" s="86" t="s">
        <v>292</v>
      </c>
      <c r="C23" s="472"/>
      <c r="D23" s="440">
        <f t="shared" si="1"/>
        <v>0</v>
      </c>
      <c r="E23" s="401"/>
      <c r="F23" s="468"/>
      <c r="G23" s="401"/>
      <c r="H23" s="404">
        <f t="shared" si="2"/>
        <v>0</v>
      </c>
      <c r="I23" s="404"/>
      <c r="J23" s="401"/>
      <c r="K23" s="448"/>
      <c r="L23" s="448"/>
      <c r="M23" s="448"/>
      <c r="N23" s="448"/>
      <c r="O23" s="448"/>
      <c r="P23" s="448"/>
      <c r="Q23" s="448"/>
      <c r="R23" s="448"/>
      <c r="S23" s="448"/>
      <c r="T23" s="401"/>
      <c r="U23" s="473"/>
      <c r="W23" s="404">
        <f t="shared" si="0"/>
        <v>0</v>
      </c>
      <c r="AG23" s="360" t="s">
        <v>61</v>
      </c>
      <c r="AH23" s="361" t="s">
        <v>61</v>
      </c>
      <c r="AI23" s="361" t="s">
        <v>61</v>
      </c>
      <c r="AJ23" s="361" t="s">
        <v>61</v>
      </c>
      <c r="AK23" s="361" t="s">
        <v>60</v>
      </c>
      <c r="AL23" s="361" t="s">
        <v>60</v>
      </c>
      <c r="AM23" s="361" t="s">
        <v>61</v>
      </c>
      <c r="AN23" s="361" t="s">
        <v>61</v>
      </c>
      <c r="AO23" s="361" t="s">
        <v>61</v>
      </c>
      <c r="AP23" s="361" t="s">
        <v>61</v>
      </c>
      <c r="AQ23" s="361" t="s">
        <v>60</v>
      </c>
      <c r="AR23" s="361" t="s">
        <v>61</v>
      </c>
      <c r="AS23" s="361" t="s">
        <v>61</v>
      </c>
      <c r="AT23" s="361" t="s">
        <v>61</v>
      </c>
      <c r="AU23" s="361" t="s">
        <v>61</v>
      </c>
      <c r="AV23" s="361" t="s">
        <v>61</v>
      </c>
      <c r="AW23" s="361" t="s">
        <v>61</v>
      </c>
      <c r="AX23" s="361" t="s">
        <v>61</v>
      </c>
    </row>
    <row r="24" spans="2:50" s="71" customFormat="1" ht="13" hidden="1" thickBot="1" x14ac:dyDescent="0.3">
      <c r="B24" s="86" t="s">
        <v>293</v>
      </c>
      <c r="C24" s="472"/>
      <c r="D24" s="440">
        <f t="shared" si="1"/>
        <v>0</v>
      </c>
      <c r="E24" s="401"/>
      <c r="F24" s="468"/>
      <c r="G24" s="401"/>
      <c r="H24" s="404">
        <f t="shared" si="2"/>
        <v>0</v>
      </c>
      <c r="I24" s="404"/>
      <c r="J24" s="401"/>
      <c r="K24" s="448"/>
      <c r="L24" s="448"/>
      <c r="M24" s="448"/>
      <c r="N24" s="448"/>
      <c r="O24" s="448"/>
      <c r="P24" s="474"/>
      <c r="Q24" s="447">
        <f>IFERROR(P24/$AC$1,0)</f>
        <v>0</v>
      </c>
      <c r="R24" s="448"/>
      <c r="S24" s="464"/>
      <c r="T24" s="401"/>
      <c r="U24" s="473"/>
      <c r="W24" s="404">
        <f t="shared" si="0"/>
        <v>0</v>
      </c>
      <c r="AG24" s="360" t="s">
        <v>60</v>
      </c>
      <c r="AH24" s="361" t="s">
        <v>60</v>
      </c>
      <c r="AI24" s="361" t="s">
        <v>61</v>
      </c>
      <c r="AJ24" s="361" t="s">
        <v>61</v>
      </c>
      <c r="AK24" s="361" t="s">
        <v>61</v>
      </c>
      <c r="AL24" s="361" t="s">
        <v>61</v>
      </c>
      <c r="AM24" s="361" t="s">
        <v>60</v>
      </c>
      <c r="AN24" s="361" t="s">
        <v>60</v>
      </c>
      <c r="AO24" s="361" t="s">
        <v>61</v>
      </c>
      <c r="AP24" s="361" t="s">
        <v>60</v>
      </c>
      <c r="AQ24" s="361" t="s">
        <v>60</v>
      </c>
      <c r="AR24" s="361" t="s">
        <v>61</v>
      </c>
      <c r="AS24" s="361" t="s">
        <v>61</v>
      </c>
      <c r="AT24" s="361" t="s">
        <v>60</v>
      </c>
      <c r="AU24" s="361" t="s">
        <v>60</v>
      </c>
      <c r="AV24" s="361" t="s">
        <v>60</v>
      </c>
      <c r="AW24" s="361" t="s">
        <v>60</v>
      </c>
      <c r="AX24" s="361" t="s">
        <v>60</v>
      </c>
    </row>
    <row r="25" spans="2:50" s="71" customFormat="1" ht="13" hidden="1" thickBot="1" x14ac:dyDescent="0.3">
      <c r="B25" s="86" t="s">
        <v>294</v>
      </c>
      <c r="C25" s="472"/>
      <c r="D25" s="440">
        <f t="shared" si="1"/>
        <v>0</v>
      </c>
      <c r="E25" s="401"/>
      <c r="F25" s="468"/>
      <c r="G25" s="401"/>
      <c r="H25" s="404">
        <f t="shared" si="2"/>
        <v>0</v>
      </c>
      <c r="I25" s="404"/>
      <c r="J25" s="401"/>
      <c r="K25" s="448"/>
      <c r="L25" s="448"/>
      <c r="M25" s="448"/>
      <c r="N25" s="448"/>
      <c r="O25" s="448"/>
      <c r="P25" s="475"/>
      <c r="Q25" s="415">
        <f>IFERROR(P25/$AC$1,0)</f>
        <v>0</v>
      </c>
      <c r="R25" s="448"/>
      <c r="S25" s="464"/>
      <c r="T25" s="401"/>
      <c r="U25" s="473"/>
      <c r="W25" s="404">
        <f t="shared" si="0"/>
        <v>0</v>
      </c>
      <c r="AG25" s="360" t="s">
        <v>61</v>
      </c>
      <c r="AH25" s="361" t="s">
        <v>60</v>
      </c>
      <c r="AI25" s="361" t="s">
        <v>61</v>
      </c>
      <c r="AJ25" s="361" t="s">
        <v>61</v>
      </c>
      <c r="AK25" s="361" t="s">
        <v>61</v>
      </c>
      <c r="AL25" s="361" t="s">
        <v>61</v>
      </c>
      <c r="AM25" s="361" t="s">
        <v>61</v>
      </c>
      <c r="AN25" s="361" t="s">
        <v>61</v>
      </c>
      <c r="AO25" s="361" t="s">
        <v>61</v>
      </c>
      <c r="AP25" s="361" t="s">
        <v>60</v>
      </c>
      <c r="AQ25" s="361" t="s">
        <v>61</v>
      </c>
      <c r="AR25" s="361" t="s">
        <v>61</v>
      </c>
      <c r="AS25" s="361" t="s">
        <v>61</v>
      </c>
      <c r="AT25" s="361" t="s">
        <v>60</v>
      </c>
      <c r="AU25" s="361" t="s">
        <v>61</v>
      </c>
      <c r="AV25" s="361" t="s">
        <v>60</v>
      </c>
      <c r="AW25" s="361" t="s">
        <v>60</v>
      </c>
      <c r="AX25" s="361" t="s">
        <v>60</v>
      </c>
    </row>
    <row r="26" spans="2:50" s="71" customFormat="1" ht="13" hidden="1" thickBot="1" x14ac:dyDescent="0.3">
      <c r="B26" s="86" t="s">
        <v>295</v>
      </c>
      <c r="C26" s="472"/>
      <c r="D26" s="440">
        <f t="shared" si="1"/>
        <v>0</v>
      </c>
      <c r="E26" s="401"/>
      <c r="F26" s="468"/>
      <c r="G26" s="401"/>
      <c r="H26" s="404">
        <f t="shared" si="2"/>
        <v>0</v>
      </c>
      <c r="I26" s="404"/>
      <c r="J26" s="401"/>
      <c r="K26" s="448"/>
      <c r="L26" s="448"/>
      <c r="M26" s="448"/>
      <c r="N26" s="448"/>
      <c r="O26" s="448"/>
      <c r="P26" s="475"/>
      <c r="Q26" s="415">
        <f>IFERROR(P26/$AC$1,0)</f>
        <v>0</v>
      </c>
      <c r="R26" s="448"/>
      <c r="S26" s="464"/>
      <c r="T26" s="401"/>
      <c r="U26" s="473"/>
      <c r="W26" s="404">
        <f t="shared" si="0"/>
        <v>0</v>
      </c>
      <c r="AG26" s="360" t="s">
        <v>61</v>
      </c>
      <c r="AH26" s="361" t="s">
        <v>60</v>
      </c>
      <c r="AI26" s="361" t="s">
        <v>61</v>
      </c>
      <c r="AJ26" s="361" t="s">
        <v>61</v>
      </c>
      <c r="AK26" s="361" t="s">
        <v>61</v>
      </c>
      <c r="AL26" s="361" t="s">
        <v>61</v>
      </c>
      <c r="AM26" s="361" t="s">
        <v>61</v>
      </c>
      <c r="AN26" s="361" t="s">
        <v>61</v>
      </c>
      <c r="AO26" s="361" t="s">
        <v>61</v>
      </c>
      <c r="AP26" s="361" t="s">
        <v>60</v>
      </c>
      <c r="AQ26" s="361" t="s">
        <v>61</v>
      </c>
      <c r="AR26" s="361" t="s">
        <v>61</v>
      </c>
      <c r="AS26" s="361" t="s">
        <v>61</v>
      </c>
      <c r="AT26" s="361" t="s">
        <v>60</v>
      </c>
      <c r="AU26" s="361" t="s">
        <v>61</v>
      </c>
      <c r="AV26" s="361" t="s">
        <v>60</v>
      </c>
      <c r="AW26" s="361" t="s">
        <v>60</v>
      </c>
      <c r="AX26" s="361" t="s">
        <v>60</v>
      </c>
    </row>
    <row r="27" spans="2:50" s="71" customFormat="1" ht="13" hidden="1" thickBot="1" x14ac:dyDescent="0.3">
      <c r="B27" s="70" t="s">
        <v>296</v>
      </c>
      <c r="C27" s="476"/>
      <c r="D27" s="440">
        <f t="shared" si="1"/>
        <v>0</v>
      </c>
      <c r="E27" s="401"/>
      <c r="F27" s="468"/>
      <c r="G27" s="401"/>
      <c r="H27" s="404">
        <f t="shared" si="2"/>
        <v>0</v>
      </c>
      <c r="I27" s="405"/>
      <c r="J27" s="401"/>
      <c r="K27" s="448"/>
      <c r="L27" s="448"/>
      <c r="M27" s="448"/>
      <c r="N27" s="448"/>
      <c r="O27" s="448"/>
      <c r="P27" s="448"/>
      <c r="Q27" s="448"/>
      <c r="R27" s="448"/>
      <c r="S27" s="448"/>
      <c r="T27" s="401"/>
      <c r="U27" s="473"/>
      <c r="W27" s="404">
        <f t="shared" si="0"/>
        <v>0</v>
      </c>
      <c r="AG27" s="360" t="s">
        <v>61</v>
      </c>
      <c r="AH27" s="361" t="s">
        <v>61</v>
      </c>
      <c r="AI27" s="361" t="s">
        <v>61</v>
      </c>
      <c r="AJ27" s="361" t="s">
        <v>61</v>
      </c>
      <c r="AK27" s="361" t="s">
        <v>61</v>
      </c>
      <c r="AL27" s="361" t="s">
        <v>61</v>
      </c>
      <c r="AM27" s="361" t="s">
        <v>61</v>
      </c>
      <c r="AN27" s="361" t="s">
        <v>61</v>
      </c>
      <c r="AO27" s="361" t="s">
        <v>61</v>
      </c>
      <c r="AP27" s="361" t="s">
        <v>61</v>
      </c>
      <c r="AQ27" s="361" t="s">
        <v>60</v>
      </c>
      <c r="AR27" s="361" t="s">
        <v>61</v>
      </c>
      <c r="AS27" s="361" t="s">
        <v>61</v>
      </c>
      <c r="AT27" s="361" t="s">
        <v>61</v>
      </c>
      <c r="AU27" s="361" t="s">
        <v>61</v>
      </c>
      <c r="AV27" s="361" t="s">
        <v>61</v>
      </c>
      <c r="AW27" s="361" t="s">
        <v>61</v>
      </c>
      <c r="AX27" s="361" t="s">
        <v>61</v>
      </c>
    </row>
    <row r="28" spans="2:50" s="71" customFormat="1" ht="13" hidden="1" thickBot="1" x14ac:dyDescent="0.3">
      <c r="B28" s="55" t="s">
        <v>297</v>
      </c>
      <c r="C28" s="477"/>
      <c r="D28" s="441">
        <f t="shared" si="1"/>
        <v>0</v>
      </c>
      <c r="E28" s="401"/>
      <c r="F28" s="478"/>
      <c r="G28" s="401"/>
      <c r="H28" s="404">
        <f t="shared" si="2"/>
        <v>0</v>
      </c>
      <c r="I28" s="88"/>
      <c r="J28" s="401"/>
      <c r="K28" s="448"/>
      <c r="L28" s="448"/>
      <c r="M28" s="448"/>
      <c r="N28" s="448"/>
      <c r="O28" s="448"/>
      <c r="P28" s="474"/>
      <c r="Q28" s="447">
        <f>IFERROR(P28/$AC$1,0)</f>
        <v>0</v>
      </c>
      <c r="R28" s="448"/>
      <c r="S28" s="464"/>
      <c r="T28" s="401"/>
      <c r="U28" s="473"/>
      <c r="W28" s="404">
        <f t="shared" si="0"/>
        <v>0</v>
      </c>
      <c r="AG28" s="360" t="s">
        <v>60</v>
      </c>
      <c r="AH28" s="361" t="s">
        <v>60</v>
      </c>
      <c r="AI28" s="361" t="s">
        <v>61</v>
      </c>
      <c r="AJ28" s="361" t="s">
        <v>61</v>
      </c>
      <c r="AK28" s="361" t="s">
        <v>61</v>
      </c>
      <c r="AL28" s="361" t="s">
        <v>61</v>
      </c>
      <c r="AM28" s="361" t="s">
        <v>61</v>
      </c>
      <c r="AN28" s="361" t="s">
        <v>61</v>
      </c>
      <c r="AO28" s="361" t="s">
        <v>60</v>
      </c>
      <c r="AP28" s="361" t="s">
        <v>60</v>
      </c>
      <c r="AQ28" s="361" t="s">
        <v>61</v>
      </c>
      <c r="AR28" s="361" t="s">
        <v>61</v>
      </c>
      <c r="AS28" s="361" t="s">
        <v>61</v>
      </c>
      <c r="AT28" s="361" t="s">
        <v>61</v>
      </c>
      <c r="AU28" s="361" t="s">
        <v>61</v>
      </c>
      <c r="AV28" s="361" t="s">
        <v>61</v>
      </c>
      <c r="AW28" s="361" t="s">
        <v>60</v>
      </c>
      <c r="AX28" s="361" t="s">
        <v>60</v>
      </c>
    </row>
    <row r="29" spans="2:50" s="71" customFormat="1" ht="13" hidden="1" thickBot="1" x14ac:dyDescent="0.3">
      <c r="B29" s="54" t="s">
        <v>298</v>
      </c>
      <c r="C29" s="477"/>
      <c r="D29" s="441">
        <f t="shared" si="1"/>
        <v>0</v>
      </c>
      <c r="E29" s="401"/>
      <c r="F29" s="468"/>
      <c r="G29" s="401"/>
      <c r="H29" s="404">
        <f t="shared" si="2"/>
        <v>0</v>
      </c>
      <c r="I29" s="88"/>
      <c r="J29" s="401"/>
      <c r="K29" s="448"/>
      <c r="L29" s="448"/>
      <c r="M29" s="448"/>
      <c r="N29" s="448"/>
      <c r="O29" s="448"/>
      <c r="P29" s="475"/>
      <c r="Q29" s="415">
        <f>IFERROR(P29/$AC$1,0)</f>
        <v>0</v>
      </c>
      <c r="R29" s="448"/>
      <c r="S29" s="464"/>
      <c r="T29" s="401"/>
      <c r="U29" s="473"/>
      <c r="W29" s="404">
        <f t="shared" si="0"/>
        <v>0</v>
      </c>
      <c r="AG29" s="360" t="s">
        <v>60</v>
      </c>
      <c r="AH29" s="361" t="s">
        <v>60</v>
      </c>
      <c r="AI29" s="361" t="s">
        <v>61</v>
      </c>
      <c r="AJ29" s="361" t="s">
        <v>61</v>
      </c>
      <c r="AK29" s="361" t="s">
        <v>61</v>
      </c>
      <c r="AL29" s="361" t="s">
        <v>61</v>
      </c>
      <c r="AM29" s="361" t="s">
        <v>61</v>
      </c>
      <c r="AN29" s="361" t="s">
        <v>61</v>
      </c>
      <c r="AO29" s="361" t="s">
        <v>60</v>
      </c>
      <c r="AP29" s="361" t="s">
        <v>60</v>
      </c>
      <c r="AQ29" s="361" t="s">
        <v>61</v>
      </c>
      <c r="AR29" s="361" t="s">
        <v>61</v>
      </c>
      <c r="AS29" s="361" t="s">
        <v>61</v>
      </c>
      <c r="AT29" s="361" t="s">
        <v>61</v>
      </c>
      <c r="AU29" s="361" t="s">
        <v>61</v>
      </c>
      <c r="AV29" s="361" t="s">
        <v>60</v>
      </c>
      <c r="AW29" s="361" t="s">
        <v>60</v>
      </c>
      <c r="AX29" s="361" t="s">
        <v>60</v>
      </c>
    </row>
    <row r="30" spans="2:50" s="71" customFormat="1" ht="13" hidden="1" thickBot="1" x14ac:dyDescent="0.3">
      <c r="B30" s="86" t="s">
        <v>51</v>
      </c>
      <c r="C30" s="477"/>
      <c r="D30" s="441">
        <f t="shared" si="1"/>
        <v>0</v>
      </c>
      <c r="E30" s="401"/>
      <c r="F30" s="468"/>
      <c r="G30" s="401"/>
      <c r="H30" s="404">
        <f t="shared" si="2"/>
        <v>0</v>
      </c>
      <c r="I30" s="88"/>
      <c r="J30" s="401"/>
      <c r="K30" s="448"/>
      <c r="L30" s="448"/>
      <c r="M30" s="448"/>
      <c r="N30" s="448"/>
      <c r="O30" s="448"/>
      <c r="P30" s="475"/>
      <c r="Q30" s="415">
        <f>IFERROR(P30/$AC$1,0)</f>
        <v>0</v>
      </c>
      <c r="R30" s="448"/>
      <c r="S30" s="464"/>
      <c r="T30" s="401"/>
      <c r="U30" s="473"/>
      <c r="W30" s="404">
        <f t="shared" si="0"/>
        <v>0</v>
      </c>
      <c r="AG30" s="360" t="s">
        <v>60</v>
      </c>
      <c r="AH30" s="361" t="s">
        <v>60</v>
      </c>
      <c r="AI30" s="361" t="s">
        <v>61</v>
      </c>
      <c r="AJ30" s="361" t="s">
        <v>61</v>
      </c>
      <c r="AK30" s="361" t="s">
        <v>61</v>
      </c>
      <c r="AL30" s="361" t="s">
        <v>61</v>
      </c>
      <c r="AM30" s="361" t="s">
        <v>61</v>
      </c>
      <c r="AN30" s="361" t="s">
        <v>61</v>
      </c>
      <c r="AO30" s="361" t="s">
        <v>61</v>
      </c>
      <c r="AP30" s="361" t="s">
        <v>60</v>
      </c>
      <c r="AQ30" s="361" t="s">
        <v>61</v>
      </c>
      <c r="AR30" s="361" t="s">
        <v>61</v>
      </c>
      <c r="AS30" s="361" t="s">
        <v>61</v>
      </c>
      <c r="AT30" s="361" t="s">
        <v>60</v>
      </c>
      <c r="AU30" s="361" t="s">
        <v>61</v>
      </c>
      <c r="AV30" s="361" t="s">
        <v>60</v>
      </c>
      <c r="AW30" s="361" t="s">
        <v>60</v>
      </c>
      <c r="AX30" s="361" t="s">
        <v>60</v>
      </c>
    </row>
    <row r="31" spans="2:50" s="71" customFormat="1" ht="13" hidden="1" thickBot="1" x14ac:dyDescent="0.3">
      <c r="B31" s="86" t="s">
        <v>299</v>
      </c>
      <c r="C31" s="477"/>
      <c r="D31" s="441">
        <f t="shared" si="1"/>
        <v>0</v>
      </c>
      <c r="E31" s="401"/>
      <c r="F31" s="468"/>
      <c r="G31" s="401"/>
      <c r="H31" s="404">
        <f t="shared" si="2"/>
        <v>0</v>
      </c>
      <c r="I31" s="88"/>
      <c r="J31" s="401"/>
      <c r="K31" s="448"/>
      <c r="L31" s="448"/>
      <c r="M31" s="448"/>
      <c r="N31" s="448"/>
      <c r="O31" s="448"/>
      <c r="P31" s="448"/>
      <c r="Q31" s="448"/>
      <c r="R31" s="448"/>
      <c r="S31" s="448"/>
      <c r="T31" s="401"/>
      <c r="U31" s="473"/>
      <c r="W31" s="404">
        <f t="shared" si="0"/>
        <v>0</v>
      </c>
      <c r="AG31" s="360" t="s">
        <v>61</v>
      </c>
      <c r="AH31" s="361" t="s">
        <v>61</v>
      </c>
      <c r="AI31" s="361" t="s">
        <v>60</v>
      </c>
      <c r="AJ31" s="361" t="s">
        <v>60</v>
      </c>
      <c r="AK31" s="361" t="s">
        <v>61</v>
      </c>
      <c r="AL31" s="361" t="s">
        <v>61</v>
      </c>
      <c r="AM31" s="361" t="s">
        <v>61</v>
      </c>
      <c r="AN31" s="361" t="s">
        <v>61</v>
      </c>
      <c r="AO31" s="361" t="s">
        <v>61</v>
      </c>
      <c r="AP31" s="361" t="s">
        <v>61</v>
      </c>
      <c r="AQ31" s="361" t="s">
        <v>61</v>
      </c>
      <c r="AR31" s="361" t="s">
        <v>61</v>
      </c>
      <c r="AS31" s="361" t="s">
        <v>61</v>
      </c>
      <c r="AT31" s="361" t="s">
        <v>61</v>
      </c>
      <c r="AU31" s="361" t="s">
        <v>61</v>
      </c>
      <c r="AV31" s="361" t="s">
        <v>61</v>
      </c>
      <c r="AW31" s="361" t="s">
        <v>61</v>
      </c>
      <c r="AX31" s="361" t="s">
        <v>61</v>
      </c>
    </row>
    <row r="32" spans="2:50" s="71" customFormat="1" ht="13" hidden="1" thickBot="1" x14ac:dyDescent="0.3">
      <c r="B32" s="55" t="s">
        <v>300</v>
      </c>
      <c r="C32" s="477"/>
      <c r="D32" s="441">
        <f t="shared" si="1"/>
        <v>0</v>
      </c>
      <c r="E32" s="401"/>
      <c r="F32" s="468"/>
      <c r="G32" s="401"/>
      <c r="H32" s="404">
        <f t="shared" ref="H32:H33" si="3">F32</f>
        <v>0</v>
      </c>
      <c r="I32" s="88"/>
      <c r="J32" s="401"/>
      <c r="K32" s="448"/>
      <c r="L32" s="448"/>
      <c r="M32" s="448"/>
      <c r="N32" s="448"/>
      <c r="O32" s="448"/>
      <c r="P32" s="474"/>
      <c r="Q32" s="447">
        <f>IFERROR(P32/$AC$1,0)</f>
        <v>0</v>
      </c>
      <c r="R32" s="448"/>
      <c r="S32" s="479"/>
      <c r="T32" s="401"/>
      <c r="U32" s="473"/>
      <c r="W32" s="404">
        <f t="shared" si="0"/>
        <v>0</v>
      </c>
      <c r="AG32" s="360" t="s">
        <v>61</v>
      </c>
      <c r="AH32" s="361" t="s">
        <v>60</v>
      </c>
      <c r="AI32" s="361" t="s">
        <v>60</v>
      </c>
      <c r="AJ32" s="361" t="s">
        <v>60</v>
      </c>
      <c r="AK32" s="361" t="s">
        <v>61</v>
      </c>
      <c r="AL32" s="361" t="s">
        <v>61</v>
      </c>
      <c r="AM32" s="361" t="s">
        <v>61</v>
      </c>
      <c r="AN32" s="361" t="s">
        <v>61</v>
      </c>
      <c r="AO32" s="361" t="s">
        <v>60</v>
      </c>
      <c r="AP32" s="361" t="s">
        <v>60</v>
      </c>
      <c r="AQ32" s="361" t="s">
        <v>60</v>
      </c>
      <c r="AR32" s="361" t="s">
        <v>61</v>
      </c>
      <c r="AS32" s="361" t="s">
        <v>61</v>
      </c>
      <c r="AT32" s="361" t="s">
        <v>61</v>
      </c>
      <c r="AU32" s="361" t="s">
        <v>60</v>
      </c>
      <c r="AV32" s="361" t="s">
        <v>60</v>
      </c>
      <c r="AW32" s="361" t="s">
        <v>60</v>
      </c>
      <c r="AX32" s="361" t="s">
        <v>60</v>
      </c>
    </row>
    <row r="33" spans="2:50" s="71" customFormat="1" ht="13" hidden="1" thickBot="1" x14ac:dyDescent="0.3">
      <c r="B33" s="55" t="s">
        <v>301</v>
      </c>
      <c r="C33" s="477"/>
      <c r="D33" s="441">
        <f t="shared" si="1"/>
        <v>0</v>
      </c>
      <c r="E33" s="401"/>
      <c r="F33" s="468"/>
      <c r="G33" s="401"/>
      <c r="H33" s="404">
        <f t="shared" si="3"/>
        <v>0</v>
      </c>
      <c r="I33" s="88"/>
      <c r="J33" s="401"/>
      <c r="K33" s="448"/>
      <c r="L33" s="448"/>
      <c r="M33" s="448"/>
      <c r="N33" s="448"/>
      <c r="O33" s="448"/>
      <c r="P33" s="448"/>
      <c r="Q33" s="448"/>
      <c r="R33" s="448"/>
      <c r="S33" s="448"/>
      <c r="T33" s="401"/>
      <c r="U33" s="473"/>
      <c r="W33" s="404">
        <f t="shared" si="0"/>
        <v>0</v>
      </c>
      <c r="AG33" s="360" t="s">
        <v>61</v>
      </c>
      <c r="AH33" s="361" t="s">
        <v>61</v>
      </c>
      <c r="AI33" s="361" t="s">
        <v>61</v>
      </c>
      <c r="AJ33" s="361" t="s">
        <v>61</v>
      </c>
      <c r="AK33" s="361" t="s">
        <v>61</v>
      </c>
      <c r="AL33" s="361" t="s">
        <v>61</v>
      </c>
      <c r="AM33" s="361" t="s">
        <v>61</v>
      </c>
      <c r="AN33" s="361" t="s">
        <v>61</v>
      </c>
      <c r="AO33" s="361" t="s">
        <v>60</v>
      </c>
      <c r="AP33" s="361" t="s">
        <v>61</v>
      </c>
      <c r="AQ33" s="361" t="s">
        <v>60</v>
      </c>
      <c r="AR33" s="361" t="s">
        <v>61</v>
      </c>
      <c r="AS33" s="361" t="s">
        <v>61</v>
      </c>
      <c r="AT33" s="361" t="s">
        <v>61</v>
      </c>
      <c r="AU33" s="361" t="s">
        <v>60</v>
      </c>
      <c r="AV33" s="361" t="s">
        <v>61</v>
      </c>
      <c r="AW33" s="361" t="s">
        <v>61</v>
      </c>
      <c r="AX33" s="361" t="s">
        <v>61</v>
      </c>
    </row>
    <row r="34" spans="2:50" s="71" customFormat="1" ht="13" hidden="1" thickBot="1" x14ac:dyDescent="0.3">
      <c r="B34" s="55" t="s">
        <v>302</v>
      </c>
      <c r="C34" s="477"/>
      <c r="D34" s="441">
        <f t="shared" si="1"/>
        <v>0</v>
      </c>
      <c r="E34" s="401"/>
      <c r="F34" s="468"/>
      <c r="G34" s="401"/>
      <c r="H34" s="404"/>
      <c r="I34" s="88">
        <f>F34</f>
        <v>0</v>
      </c>
      <c r="J34" s="401"/>
      <c r="K34" s="448"/>
      <c r="L34" s="448"/>
      <c r="M34" s="448"/>
      <c r="N34" s="448"/>
      <c r="O34" s="448"/>
      <c r="P34" s="448"/>
      <c r="Q34" s="448">
        <f>IFERROR(P34/$AC$1,0)</f>
        <v>0</v>
      </c>
      <c r="R34" s="448"/>
      <c r="S34" s="448"/>
      <c r="T34" s="401"/>
      <c r="U34" s="473"/>
      <c r="W34" s="404">
        <f t="shared" si="0"/>
        <v>0</v>
      </c>
      <c r="AG34" s="360" t="s">
        <v>61</v>
      </c>
      <c r="AH34" s="361" t="s">
        <v>61</v>
      </c>
      <c r="AI34" s="361" t="s">
        <v>61</v>
      </c>
      <c r="AJ34" s="361" t="s">
        <v>61</v>
      </c>
      <c r="AK34" s="361" t="s">
        <v>61</v>
      </c>
      <c r="AL34" s="361" t="s">
        <v>61</v>
      </c>
      <c r="AM34" s="361" t="s">
        <v>61</v>
      </c>
      <c r="AN34" s="361" t="s">
        <v>61</v>
      </c>
      <c r="AO34" s="361" t="s">
        <v>61</v>
      </c>
      <c r="AP34" s="361" t="s">
        <v>61</v>
      </c>
      <c r="AQ34" s="361" t="s">
        <v>61</v>
      </c>
      <c r="AR34" s="361" t="s">
        <v>61</v>
      </c>
      <c r="AS34" s="361" t="s">
        <v>61</v>
      </c>
      <c r="AT34" s="361" t="s">
        <v>61</v>
      </c>
      <c r="AU34" s="361" t="s">
        <v>61</v>
      </c>
      <c r="AV34" s="361" t="s">
        <v>61</v>
      </c>
      <c r="AW34" s="361" t="s">
        <v>61</v>
      </c>
      <c r="AX34" s="361" t="s">
        <v>61</v>
      </c>
    </row>
    <row r="35" spans="2:50" s="71" customFormat="1" ht="13" hidden="1" thickBot="1" x14ac:dyDescent="0.3">
      <c r="B35" s="55" t="s">
        <v>303</v>
      </c>
      <c r="C35" s="477"/>
      <c r="D35" s="441">
        <f t="shared" si="1"/>
        <v>0</v>
      </c>
      <c r="E35" s="401"/>
      <c r="F35" s="468"/>
      <c r="G35" s="401"/>
      <c r="H35" s="404">
        <f>F35</f>
        <v>0</v>
      </c>
      <c r="I35" s="88"/>
      <c r="J35" s="401"/>
      <c r="K35" s="448"/>
      <c r="L35" s="448"/>
      <c r="M35" s="448"/>
      <c r="N35" s="448"/>
      <c r="O35" s="448"/>
      <c r="P35" s="448"/>
      <c r="Q35" s="448"/>
      <c r="R35" s="448"/>
      <c r="S35" s="448"/>
      <c r="T35" s="401"/>
      <c r="U35" s="473"/>
      <c r="W35" s="404">
        <f t="shared" si="0"/>
        <v>0</v>
      </c>
      <c r="AG35" s="360" t="s">
        <v>60</v>
      </c>
      <c r="AH35" s="361" t="s">
        <v>61</v>
      </c>
      <c r="AI35" s="361" t="s">
        <v>60</v>
      </c>
      <c r="AJ35" s="361" t="s">
        <v>60</v>
      </c>
      <c r="AK35" s="361" t="s">
        <v>60</v>
      </c>
      <c r="AL35" s="361" t="s">
        <v>60</v>
      </c>
      <c r="AM35" s="361" t="s">
        <v>60</v>
      </c>
      <c r="AN35" s="361" t="s">
        <v>60</v>
      </c>
      <c r="AO35" s="361" t="s">
        <v>61</v>
      </c>
      <c r="AP35" s="361" t="s">
        <v>60</v>
      </c>
      <c r="AQ35" s="361" t="s">
        <v>60</v>
      </c>
      <c r="AR35" s="361" t="s">
        <v>61</v>
      </c>
      <c r="AS35" s="361" t="s">
        <v>61</v>
      </c>
      <c r="AT35" s="361" t="s">
        <v>61</v>
      </c>
      <c r="AU35" s="361" t="s">
        <v>61</v>
      </c>
      <c r="AV35" s="361" t="s">
        <v>61</v>
      </c>
      <c r="AW35" s="361" t="s">
        <v>60</v>
      </c>
      <c r="AX35" s="361" t="s">
        <v>60</v>
      </c>
    </row>
    <row r="36" spans="2:50" s="71" customFormat="1" ht="13" hidden="1" thickBot="1" x14ac:dyDescent="0.3">
      <c r="B36" s="55" t="s">
        <v>49</v>
      </c>
      <c r="C36" s="477"/>
      <c r="D36" s="441">
        <f t="shared" si="1"/>
        <v>0</v>
      </c>
      <c r="E36" s="401"/>
      <c r="F36" s="468"/>
      <c r="G36" s="401"/>
      <c r="H36" s="404">
        <f>F36</f>
        <v>0</v>
      </c>
      <c r="I36" s="88"/>
      <c r="J36" s="401"/>
      <c r="K36" s="448"/>
      <c r="L36" s="448"/>
      <c r="M36" s="448"/>
      <c r="N36" s="448"/>
      <c r="O36" s="448"/>
      <c r="P36" s="474"/>
      <c r="Q36" s="447">
        <f>IFERROR(P36/$AC$1,0)</f>
        <v>0</v>
      </c>
      <c r="R36" s="448"/>
      <c r="S36" s="479"/>
      <c r="T36" s="401"/>
      <c r="U36" s="473"/>
      <c r="W36" s="404">
        <f t="shared" si="0"/>
        <v>0</v>
      </c>
      <c r="AG36" s="360" t="s">
        <v>61</v>
      </c>
      <c r="AH36" s="361" t="s">
        <v>60</v>
      </c>
      <c r="AI36" s="361" t="s">
        <v>61</v>
      </c>
      <c r="AJ36" s="361" t="s">
        <v>61</v>
      </c>
      <c r="AK36" s="361" t="s">
        <v>61</v>
      </c>
      <c r="AL36" s="361" t="s">
        <v>61</v>
      </c>
      <c r="AM36" s="361" t="s">
        <v>61</v>
      </c>
      <c r="AN36" s="361" t="s">
        <v>61</v>
      </c>
      <c r="AO36" s="361" t="s">
        <v>61</v>
      </c>
      <c r="AP36" s="361" t="s">
        <v>61</v>
      </c>
      <c r="AQ36" s="361" t="s">
        <v>61</v>
      </c>
      <c r="AR36" s="361" t="s">
        <v>61</v>
      </c>
      <c r="AS36" s="361" t="s">
        <v>61</v>
      </c>
      <c r="AT36" s="361" t="s">
        <v>61</v>
      </c>
      <c r="AU36" s="361" t="s">
        <v>61</v>
      </c>
      <c r="AV36" s="361" t="s">
        <v>61</v>
      </c>
      <c r="AW36" s="361" t="s">
        <v>60</v>
      </c>
      <c r="AX36" s="361" t="s">
        <v>60</v>
      </c>
    </row>
    <row r="37" spans="2:50" s="71" customFormat="1" ht="13" hidden="1" thickBot="1" x14ac:dyDescent="0.3">
      <c r="B37" s="55" t="s">
        <v>304</v>
      </c>
      <c r="C37" s="477"/>
      <c r="D37" s="441">
        <f t="shared" si="1"/>
        <v>0</v>
      </c>
      <c r="E37" s="401"/>
      <c r="F37" s="468"/>
      <c r="G37" s="401"/>
      <c r="H37" s="404">
        <f>F37</f>
        <v>0</v>
      </c>
      <c r="I37" s="88"/>
      <c r="J37" s="401"/>
      <c r="K37" s="448"/>
      <c r="L37" s="448"/>
      <c r="M37" s="448"/>
      <c r="N37" s="448"/>
      <c r="O37" s="448"/>
      <c r="P37" s="448"/>
      <c r="Q37" s="448"/>
      <c r="R37" s="448"/>
      <c r="S37" s="448"/>
      <c r="T37" s="401"/>
      <c r="U37" s="473"/>
      <c r="W37" s="404">
        <f>IFERROR(F37/D37,0)</f>
        <v>0</v>
      </c>
      <c r="AG37" s="360" t="s">
        <v>61</v>
      </c>
      <c r="AH37" s="361" t="s">
        <v>61</v>
      </c>
      <c r="AI37" s="361" t="s">
        <v>61</v>
      </c>
      <c r="AJ37" s="361" t="s">
        <v>61</v>
      </c>
      <c r="AK37" s="361" t="s">
        <v>61</v>
      </c>
      <c r="AL37" s="361" t="s">
        <v>61</v>
      </c>
      <c r="AM37" s="361" t="s">
        <v>60</v>
      </c>
      <c r="AN37" s="361" t="s">
        <v>60</v>
      </c>
      <c r="AO37" s="361" t="s">
        <v>61</v>
      </c>
      <c r="AP37" s="361" t="s">
        <v>61</v>
      </c>
      <c r="AQ37" s="361" t="s">
        <v>61</v>
      </c>
      <c r="AR37" s="361" t="s">
        <v>61</v>
      </c>
      <c r="AS37" s="361" t="s">
        <v>61</v>
      </c>
      <c r="AT37" s="361" t="s">
        <v>61</v>
      </c>
      <c r="AU37" s="361" t="s">
        <v>61</v>
      </c>
      <c r="AV37" s="361" t="s">
        <v>61</v>
      </c>
      <c r="AW37" s="361" t="s">
        <v>61</v>
      </c>
      <c r="AX37" s="361" t="s">
        <v>61</v>
      </c>
    </row>
    <row r="38" spans="2:50" s="71" customFormat="1" ht="13" hidden="1" thickBot="1" x14ac:dyDescent="0.3">
      <c r="B38" s="55" t="s">
        <v>305</v>
      </c>
      <c r="C38" s="477"/>
      <c r="D38" s="441">
        <f t="shared" si="1"/>
        <v>0</v>
      </c>
      <c r="E38" s="401"/>
      <c r="F38" s="468"/>
      <c r="G38" s="401"/>
      <c r="H38" s="404">
        <f>F38</f>
        <v>0</v>
      </c>
      <c r="I38" s="88"/>
      <c r="J38" s="401"/>
      <c r="K38" s="448"/>
      <c r="L38" s="448"/>
      <c r="M38" s="448"/>
      <c r="N38" s="448"/>
      <c r="O38" s="448"/>
      <c r="P38" s="448"/>
      <c r="Q38" s="448"/>
      <c r="R38" s="448"/>
      <c r="S38" s="448"/>
      <c r="T38" s="401"/>
      <c r="U38" s="473"/>
      <c r="W38" s="404">
        <f t="shared" si="0"/>
        <v>0</v>
      </c>
      <c r="AG38" s="360" t="s">
        <v>61</v>
      </c>
      <c r="AH38" s="361" t="s">
        <v>61</v>
      </c>
      <c r="AI38" s="361" t="s">
        <v>61</v>
      </c>
      <c r="AJ38" s="361" t="s">
        <v>61</v>
      </c>
      <c r="AK38" s="361" t="s">
        <v>61</v>
      </c>
      <c r="AL38" s="361" t="s">
        <v>61</v>
      </c>
      <c r="AM38" s="361" t="s">
        <v>60</v>
      </c>
      <c r="AN38" s="361" t="s">
        <v>60</v>
      </c>
      <c r="AO38" s="361" t="s">
        <v>61</v>
      </c>
      <c r="AP38" s="361" t="s">
        <v>60</v>
      </c>
      <c r="AQ38" s="361" t="s">
        <v>61</v>
      </c>
      <c r="AR38" s="361" t="s">
        <v>61</v>
      </c>
      <c r="AS38" s="361" t="s">
        <v>61</v>
      </c>
      <c r="AT38" s="361" t="s">
        <v>61</v>
      </c>
      <c r="AU38" s="361" t="s">
        <v>61</v>
      </c>
      <c r="AV38" s="361" t="s">
        <v>61</v>
      </c>
      <c r="AW38" s="361" t="s">
        <v>61</v>
      </c>
      <c r="AX38" s="361" t="s">
        <v>61</v>
      </c>
    </row>
    <row r="39" spans="2:50" s="71" customFormat="1" ht="13" hidden="1" thickBot="1" x14ac:dyDescent="0.3">
      <c r="B39" s="38" t="s">
        <v>85</v>
      </c>
      <c r="C39" s="480"/>
      <c r="D39" s="418">
        <f t="shared" si="1"/>
        <v>0</v>
      </c>
      <c r="E39" s="401"/>
      <c r="F39" s="481"/>
      <c r="G39" s="401"/>
      <c r="H39" s="407">
        <f t="shared" si="2"/>
        <v>0</v>
      </c>
      <c r="I39" s="407"/>
      <c r="J39" s="401"/>
      <c r="K39" s="448"/>
      <c r="L39" s="448"/>
      <c r="M39" s="448"/>
      <c r="N39" s="448"/>
      <c r="O39" s="448"/>
      <c r="P39" s="482"/>
      <c r="Q39" s="445">
        <f>IFERROR(P39/$AC$1,0)</f>
        <v>0</v>
      </c>
      <c r="R39" s="448"/>
      <c r="S39" s="483"/>
      <c r="T39" s="401"/>
      <c r="U39" s="484"/>
      <c r="W39" s="407">
        <f t="shared" si="0"/>
        <v>0</v>
      </c>
      <c r="AG39" s="360" t="s">
        <v>60</v>
      </c>
      <c r="AH39" s="361" t="s">
        <v>60</v>
      </c>
      <c r="AI39" s="361" t="s">
        <v>60</v>
      </c>
      <c r="AJ39" s="361" t="s">
        <v>60</v>
      </c>
      <c r="AK39" s="361" t="s">
        <v>60</v>
      </c>
      <c r="AL39" s="361" t="s">
        <v>60</v>
      </c>
      <c r="AM39" s="361" t="s">
        <v>60</v>
      </c>
      <c r="AN39" s="361" t="s">
        <v>60</v>
      </c>
      <c r="AO39" s="361" t="s">
        <v>60</v>
      </c>
      <c r="AP39" s="361" t="s">
        <v>60</v>
      </c>
      <c r="AQ39" s="361" t="s">
        <v>60</v>
      </c>
      <c r="AR39" s="361" t="s">
        <v>61</v>
      </c>
      <c r="AS39" s="361" t="s">
        <v>61</v>
      </c>
      <c r="AT39" s="361" t="s">
        <v>60</v>
      </c>
      <c r="AU39" s="361" t="s">
        <v>60</v>
      </c>
      <c r="AV39" s="361" t="s">
        <v>60</v>
      </c>
      <c r="AW39" s="361" t="s">
        <v>60</v>
      </c>
      <c r="AX39" s="361" t="s">
        <v>60</v>
      </c>
    </row>
    <row r="40" spans="2:50" s="71" customFormat="1" ht="13.5" hidden="1" thickBot="1" x14ac:dyDescent="0.35">
      <c r="B40" s="353"/>
      <c r="C40" s="48"/>
      <c r="D40" s="48"/>
      <c r="E40" s="26"/>
      <c r="F40" s="50"/>
      <c r="G40" s="26"/>
      <c r="H40" s="50"/>
      <c r="I40" s="50"/>
      <c r="J40" s="26"/>
      <c r="K40" s="491"/>
      <c r="L40" s="491"/>
      <c r="M40" s="491"/>
      <c r="N40" s="491"/>
      <c r="O40" s="491"/>
      <c r="P40" s="491"/>
      <c r="Q40" s="491"/>
      <c r="R40" s="491"/>
      <c r="S40" s="491"/>
      <c r="T40" s="26"/>
      <c r="U40" s="26"/>
      <c r="W40" s="409"/>
      <c r="AG40" s="360" t="s">
        <v>60</v>
      </c>
      <c r="AH40" s="361" t="s">
        <v>60</v>
      </c>
      <c r="AI40" s="361" t="s">
        <v>60</v>
      </c>
      <c r="AJ40" s="361" t="s">
        <v>60</v>
      </c>
      <c r="AK40" s="361" t="s">
        <v>60</v>
      </c>
      <c r="AL40" s="361" t="s">
        <v>60</v>
      </c>
      <c r="AM40" s="361" t="s">
        <v>60</v>
      </c>
      <c r="AN40" s="361" t="s">
        <v>60</v>
      </c>
      <c r="AO40" s="361" t="s">
        <v>60</v>
      </c>
      <c r="AP40" s="361" t="s">
        <v>60</v>
      </c>
      <c r="AQ40" s="361" t="s">
        <v>60</v>
      </c>
      <c r="AR40" s="361" t="s">
        <v>60</v>
      </c>
      <c r="AS40" s="361" t="s">
        <v>61</v>
      </c>
      <c r="AT40" s="361" t="s">
        <v>60</v>
      </c>
      <c r="AU40" s="361" t="s">
        <v>60</v>
      </c>
      <c r="AV40" s="361" t="s">
        <v>60</v>
      </c>
      <c r="AW40" s="361" t="s">
        <v>60</v>
      </c>
      <c r="AX40" s="361" t="s">
        <v>60</v>
      </c>
    </row>
    <row r="41" spans="2:50" s="71" customFormat="1" ht="13.5" hidden="1" thickBot="1" x14ac:dyDescent="0.35">
      <c r="B41" s="18" t="s">
        <v>116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491"/>
      <c r="N41" s="43">
        <f>SUM(N42:N49)</f>
        <v>0</v>
      </c>
      <c r="O41" s="491"/>
      <c r="P41" s="49">
        <f>SUM(P42:P49)</f>
        <v>0</v>
      </c>
      <c r="Q41" s="49">
        <f t="shared" ref="Q41:Q46" si="6">IFERROR(P41/$AC$1,0)</f>
        <v>0</v>
      </c>
      <c r="R41" s="491"/>
      <c r="S41" s="43">
        <f>SUM(S42:S49)</f>
        <v>0</v>
      </c>
      <c r="T41" s="26"/>
      <c r="U41" s="577" t="s">
        <v>333</v>
      </c>
      <c r="W41" s="43">
        <f t="shared" si="0"/>
        <v>0</v>
      </c>
      <c r="AG41" s="360" t="s">
        <v>60</v>
      </c>
      <c r="AH41" s="361" t="s">
        <v>60</v>
      </c>
      <c r="AI41" s="361" t="s">
        <v>60</v>
      </c>
      <c r="AJ41" s="361" t="s">
        <v>60</v>
      </c>
      <c r="AK41" s="361" t="s">
        <v>60</v>
      </c>
      <c r="AL41" s="361" t="s">
        <v>61</v>
      </c>
      <c r="AM41" s="361" t="s">
        <v>60</v>
      </c>
      <c r="AN41" s="361" t="s">
        <v>60</v>
      </c>
      <c r="AO41" s="361" t="s">
        <v>60</v>
      </c>
      <c r="AP41" s="361" t="s">
        <v>60</v>
      </c>
      <c r="AQ41" s="361" t="s">
        <v>60</v>
      </c>
      <c r="AR41" s="361" t="s">
        <v>60</v>
      </c>
      <c r="AS41" s="361" t="s">
        <v>61</v>
      </c>
      <c r="AT41" s="361" t="s">
        <v>61</v>
      </c>
      <c r="AU41" s="361" t="s">
        <v>60</v>
      </c>
      <c r="AV41" s="361" t="s">
        <v>61</v>
      </c>
      <c r="AW41" s="361" t="s">
        <v>60</v>
      </c>
      <c r="AX41" s="361" t="s">
        <v>60</v>
      </c>
    </row>
    <row r="42" spans="2:50" s="71" customFormat="1" ht="13" hidden="1" thickBot="1" x14ac:dyDescent="0.3">
      <c r="B42" s="338" t="s">
        <v>306</v>
      </c>
      <c r="C42" s="485"/>
      <c r="D42" s="442">
        <f t="shared" si="4"/>
        <v>0</v>
      </c>
      <c r="E42" s="401"/>
      <c r="F42" s="464"/>
      <c r="G42" s="411"/>
      <c r="H42" s="80">
        <f t="shared" ref="H42:H49" si="7">F42</f>
        <v>0</v>
      </c>
      <c r="I42" s="80"/>
      <c r="J42" s="401"/>
      <c r="K42" s="486"/>
      <c r="L42" s="446">
        <f>IFERROR(K42/$AC$1,0)</f>
        <v>0</v>
      </c>
      <c r="M42" s="448"/>
      <c r="N42" s="487"/>
      <c r="O42" s="448"/>
      <c r="P42" s="469"/>
      <c r="Q42" s="444">
        <f t="shared" si="6"/>
        <v>0</v>
      </c>
      <c r="R42" s="448"/>
      <c r="S42" s="463"/>
      <c r="T42" s="401"/>
      <c r="U42" s="471"/>
      <c r="W42" s="80">
        <f t="shared" si="0"/>
        <v>0</v>
      </c>
      <c r="AG42" s="360" t="s">
        <v>61</v>
      </c>
      <c r="AH42" s="361" t="s">
        <v>60</v>
      </c>
      <c r="AI42" s="361" t="s">
        <v>61</v>
      </c>
      <c r="AJ42" s="361" t="s">
        <v>60</v>
      </c>
      <c r="AK42" s="361" t="s">
        <v>60</v>
      </c>
      <c r="AL42" s="361" t="s">
        <v>61</v>
      </c>
      <c r="AM42" s="361" t="s">
        <v>61</v>
      </c>
      <c r="AN42" s="361" t="s">
        <v>61</v>
      </c>
      <c r="AO42" s="361" t="s">
        <v>61</v>
      </c>
      <c r="AP42" s="361" t="s">
        <v>60</v>
      </c>
      <c r="AQ42" s="361" t="s">
        <v>60</v>
      </c>
      <c r="AR42" s="361" t="s">
        <v>61</v>
      </c>
      <c r="AS42" s="361" t="s">
        <v>61</v>
      </c>
      <c r="AT42" s="361" t="s">
        <v>61</v>
      </c>
      <c r="AU42" s="361" t="s">
        <v>60</v>
      </c>
      <c r="AV42" s="361" t="s">
        <v>61</v>
      </c>
      <c r="AW42" s="361" t="s">
        <v>61</v>
      </c>
      <c r="AX42" s="361" t="s">
        <v>61</v>
      </c>
    </row>
    <row r="43" spans="2:50" s="71" customFormat="1" ht="13" hidden="1" thickBot="1" x14ac:dyDescent="0.3">
      <c r="B43" s="54" t="s">
        <v>307</v>
      </c>
      <c r="C43" s="475"/>
      <c r="D43" s="415">
        <f t="shared" si="4"/>
        <v>0</v>
      </c>
      <c r="E43" s="401"/>
      <c r="F43" s="464"/>
      <c r="G43" s="411"/>
      <c r="H43" s="80">
        <f t="shared" si="7"/>
        <v>0</v>
      </c>
      <c r="I43" s="80"/>
      <c r="J43" s="401"/>
      <c r="K43" s="448"/>
      <c r="L43" s="448"/>
      <c r="M43" s="448"/>
      <c r="N43" s="448"/>
      <c r="O43" s="448"/>
      <c r="P43" s="475"/>
      <c r="Q43" s="415">
        <f t="shared" si="6"/>
        <v>0</v>
      </c>
      <c r="R43" s="448"/>
      <c r="S43" s="464"/>
      <c r="T43" s="401"/>
      <c r="U43" s="488"/>
      <c r="W43" s="80">
        <f t="shared" si="0"/>
        <v>0</v>
      </c>
      <c r="AG43" s="360" t="s">
        <v>60</v>
      </c>
      <c r="AH43" s="361" t="s">
        <v>60</v>
      </c>
      <c r="AI43" s="361" t="s">
        <v>61</v>
      </c>
      <c r="AJ43" s="361" t="s">
        <v>60</v>
      </c>
      <c r="AK43" s="361" t="s">
        <v>60</v>
      </c>
      <c r="AL43" s="361" t="s">
        <v>61</v>
      </c>
      <c r="AM43" s="361" t="s">
        <v>61</v>
      </c>
      <c r="AN43" s="361" t="s">
        <v>61</v>
      </c>
      <c r="AO43" s="361" t="s">
        <v>61</v>
      </c>
      <c r="AP43" s="361" t="s">
        <v>60</v>
      </c>
      <c r="AQ43" s="361" t="s">
        <v>60</v>
      </c>
      <c r="AR43" s="361" t="s">
        <v>61</v>
      </c>
      <c r="AS43" s="361" t="s">
        <v>61</v>
      </c>
      <c r="AT43" s="361" t="s">
        <v>61</v>
      </c>
      <c r="AU43" s="361" t="s">
        <v>60</v>
      </c>
      <c r="AV43" s="361" t="s">
        <v>61</v>
      </c>
      <c r="AW43" s="361" t="s">
        <v>60</v>
      </c>
      <c r="AX43" s="361" t="s">
        <v>60</v>
      </c>
    </row>
    <row r="44" spans="2:50" s="71" customFormat="1" ht="13" hidden="1" thickBot="1" x14ac:dyDescent="0.3">
      <c r="B44" s="55" t="s">
        <v>308</v>
      </c>
      <c r="C44" s="477"/>
      <c r="D44" s="441">
        <f t="shared" si="4"/>
        <v>0</v>
      </c>
      <c r="E44" s="401"/>
      <c r="F44" s="489"/>
      <c r="G44" s="411"/>
      <c r="H44" s="80">
        <f t="shared" si="7"/>
        <v>0</v>
      </c>
      <c r="I44" s="88"/>
      <c r="J44" s="401"/>
      <c r="K44" s="469"/>
      <c r="L44" s="444">
        <f>IFERROR(K44/$AC$1,0)</f>
        <v>0</v>
      </c>
      <c r="M44" s="448"/>
      <c r="N44" s="463"/>
      <c r="O44" s="448"/>
      <c r="P44" s="475"/>
      <c r="Q44" s="415">
        <f t="shared" si="6"/>
        <v>0</v>
      </c>
      <c r="R44" s="448"/>
      <c r="S44" s="464"/>
      <c r="T44" s="401"/>
      <c r="U44" s="488"/>
      <c r="W44" s="80">
        <f t="shared" si="0"/>
        <v>0</v>
      </c>
      <c r="AG44" s="360" t="s">
        <v>60</v>
      </c>
      <c r="AH44" s="361" t="s">
        <v>60</v>
      </c>
      <c r="AI44" s="361" t="s">
        <v>61</v>
      </c>
      <c r="AJ44" s="361" t="s">
        <v>60</v>
      </c>
      <c r="AK44" s="361" t="s">
        <v>61</v>
      </c>
      <c r="AL44" s="361" t="s">
        <v>61</v>
      </c>
      <c r="AM44" s="361" t="s">
        <v>61</v>
      </c>
      <c r="AN44" s="361" t="s">
        <v>61</v>
      </c>
      <c r="AO44" s="361" t="s">
        <v>61</v>
      </c>
      <c r="AP44" s="361" t="s">
        <v>61</v>
      </c>
      <c r="AQ44" s="361" t="s">
        <v>61</v>
      </c>
      <c r="AR44" s="361" t="s">
        <v>61</v>
      </c>
      <c r="AS44" s="361" t="s">
        <v>61</v>
      </c>
      <c r="AT44" s="361" t="s">
        <v>61</v>
      </c>
      <c r="AU44" s="361" t="s">
        <v>60</v>
      </c>
      <c r="AV44" s="361" t="s">
        <v>61</v>
      </c>
      <c r="AW44" s="361" t="s">
        <v>60</v>
      </c>
      <c r="AX44" s="361" t="s">
        <v>60</v>
      </c>
    </row>
    <row r="45" spans="2:50" s="71" customFormat="1" ht="13" hidden="1" thickBot="1" x14ac:dyDescent="0.3">
      <c r="B45" s="55" t="s">
        <v>309</v>
      </c>
      <c r="C45" s="477"/>
      <c r="D45" s="441">
        <f t="shared" si="4"/>
        <v>0</v>
      </c>
      <c r="E45" s="401"/>
      <c r="F45" s="489"/>
      <c r="G45" s="411"/>
      <c r="H45" s="80">
        <f>F45</f>
        <v>0</v>
      </c>
      <c r="I45" s="88"/>
      <c r="J45" s="401"/>
      <c r="K45" s="475"/>
      <c r="L45" s="415">
        <f>IFERROR(K45/$AC$1,0)</f>
        <v>0</v>
      </c>
      <c r="M45" s="448"/>
      <c r="N45" s="464"/>
      <c r="O45" s="448"/>
      <c r="P45" s="475"/>
      <c r="Q45" s="415">
        <f t="shared" si="6"/>
        <v>0</v>
      </c>
      <c r="R45" s="448"/>
      <c r="S45" s="464"/>
      <c r="T45" s="401"/>
      <c r="U45" s="488"/>
      <c r="W45" s="80">
        <f t="shared" si="0"/>
        <v>0</v>
      </c>
      <c r="AG45" s="360" t="s">
        <v>60</v>
      </c>
      <c r="AH45" s="361" t="s">
        <v>60</v>
      </c>
      <c r="AI45" s="361" t="s">
        <v>61</v>
      </c>
      <c r="AJ45" s="361" t="s">
        <v>60</v>
      </c>
      <c r="AK45" s="361" t="s">
        <v>61</v>
      </c>
      <c r="AL45" s="361" t="s">
        <v>61</v>
      </c>
      <c r="AM45" s="361" t="s">
        <v>61</v>
      </c>
      <c r="AN45" s="361" t="s">
        <v>61</v>
      </c>
      <c r="AO45" s="361" t="s">
        <v>60</v>
      </c>
      <c r="AP45" s="361" t="s">
        <v>61</v>
      </c>
      <c r="AQ45" s="361" t="s">
        <v>61</v>
      </c>
      <c r="AR45" s="361" t="s">
        <v>61</v>
      </c>
      <c r="AS45" s="361" t="s">
        <v>61</v>
      </c>
      <c r="AT45" s="361" t="s">
        <v>61</v>
      </c>
      <c r="AU45" s="361" t="s">
        <v>60</v>
      </c>
      <c r="AV45" s="361" t="s">
        <v>61</v>
      </c>
      <c r="AW45" s="361" t="s">
        <v>60</v>
      </c>
      <c r="AX45" s="361" t="s">
        <v>60</v>
      </c>
    </row>
    <row r="46" spans="2:50" s="71" customFormat="1" ht="13" hidden="1" thickBot="1" x14ac:dyDescent="0.3">
      <c r="B46" s="55" t="s">
        <v>310</v>
      </c>
      <c r="C46" s="477"/>
      <c r="D46" s="441">
        <f t="shared" si="4"/>
        <v>0</v>
      </c>
      <c r="E46" s="401"/>
      <c r="F46" s="489"/>
      <c r="G46" s="411"/>
      <c r="H46" s="80">
        <f>F46</f>
        <v>0</v>
      </c>
      <c r="I46" s="88"/>
      <c r="J46" s="401"/>
      <c r="K46" s="475"/>
      <c r="L46" s="415">
        <f>IFERROR(K46/$AC$1,0)</f>
        <v>0</v>
      </c>
      <c r="M46" s="448"/>
      <c r="N46" s="464"/>
      <c r="O46" s="448"/>
      <c r="P46" s="475"/>
      <c r="Q46" s="415">
        <f t="shared" si="6"/>
        <v>0</v>
      </c>
      <c r="R46" s="448"/>
      <c r="S46" s="464"/>
      <c r="T46" s="401"/>
      <c r="U46" s="488"/>
      <c r="W46" s="80">
        <f t="shared" si="0"/>
        <v>0</v>
      </c>
      <c r="AG46" s="360" t="s">
        <v>61</v>
      </c>
      <c r="AH46" s="361" t="s">
        <v>60</v>
      </c>
      <c r="AI46" s="361" t="s">
        <v>61</v>
      </c>
      <c r="AJ46" s="361" t="s">
        <v>60</v>
      </c>
      <c r="AK46" s="361" t="s">
        <v>61</v>
      </c>
      <c r="AL46" s="361" t="s">
        <v>61</v>
      </c>
      <c r="AM46" s="361" t="s">
        <v>61</v>
      </c>
      <c r="AN46" s="361" t="s">
        <v>61</v>
      </c>
      <c r="AO46" s="361" t="s">
        <v>61</v>
      </c>
      <c r="AP46" s="361" t="s">
        <v>61</v>
      </c>
      <c r="AQ46" s="361" t="s">
        <v>61</v>
      </c>
      <c r="AR46" s="361" t="s">
        <v>61</v>
      </c>
      <c r="AS46" s="361" t="s">
        <v>61</v>
      </c>
      <c r="AT46" s="361" t="s">
        <v>61</v>
      </c>
      <c r="AU46" s="361" t="s">
        <v>61</v>
      </c>
      <c r="AV46" s="361" t="s">
        <v>61</v>
      </c>
      <c r="AW46" s="361" t="s">
        <v>61</v>
      </c>
      <c r="AX46" s="361" t="s">
        <v>61</v>
      </c>
    </row>
    <row r="47" spans="2:50" s="71" customFormat="1" ht="13" hidden="1" thickBot="1" x14ac:dyDescent="0.3">
      <c r="B47" s="55" t="s">
        <v>311</v>
      </c>
      <c r="C47" s="477"/>
      <c r="D47" s="441">
        <f t="shared" si="4"/>
        <v>0</v>
      </c>
      <c r="E47" s="401"/>
      <c r="F47" s="489"/>
      <c r="G47" s="411"/>
      <c r="H47" s="80">
        <f t="shared" si="7"/>
        <v>0</v>
      </c>
      <c r="I47" s="88"/>
      <c r="J47" s="401"/>
      <c r="K47" s="448"/>
      <c r="L47" s="448"/>
      <c r="M47" s="448"/>
      <c r="N47" s="448"/>
      <c r="O47" s="448"/>
      <c r="P47" s="448"/>
      <c r="Q47" s="448"/>
      <c r="R47" s="448"/>
      <c r="S47" s="448"/>
      <c r="T47" s="401"/>
      <c r="U47" s="473"/>
      <c r="W47" s="80">
        <f t="shared" si="0"/>
        <v>0</v>
      </c>
      <c r="AG47" s="360" t="s">
        <v>61</v>
      </c>
      <c r="AH47" s="361" t="s">
        <v>61</v>
      </c>
      <c r="AI47" s="361" t="s">
        <v>61</v>
      </c>
      <c r="AJ47" s="361" t="s">
        <v>60</v>
      </c>
      <c r="AK47" s="361" t="s">
        <v>61</v>
      </c>
      <c r="AL47" s="361" t="s">
        <v>61</v>
      </c>
      <c r="AM47" s="361" t="s">
        <v>61</v>
      </c>
      <c r="AN47" s="361" t="s">
        <v>61</v>
      </c>
      <c r="AO47" s="361" t="s">
        <v>61</v>
      </c>
      <c r="AP47" s="361" t="s">
        <v>61</v>
      </c>
      <c r="AQ47" s="361" t="s">
        <v>61</v>
      </c>
      <c r="AR47" s="361" t="s">
        <v>61</v>
      </c>
      <c r="AS47" s="361" t="s">
        <v>61</v>
      </c>
      <c r="AT47" s="361" t="s">
        <v>61</v>
      </c>
      <c r="AU47" s="361" t="s">
        <v>61</v>
      </c>
      <c r="AV47" s="361" t="s">
        <v>61</v>
      </c>
      <c r="AW47" s="361" t="s">
        <v>61</v>
      </c>
      <c r="AX47" s="361" t="s">
        <v>61</v>
      </c>
    </row>
    <row r="48" spans="2:50" s="71" customFormat="1" ht="13" hidden="1" thickBot="1" x14ac:dyDescent="0.3">
      <c r="B48" s="55" t="s">
        <v>312</v>
      </c>
      <c r="C48" s="477"/>
      <c r="D48" s="441">
        <f t="shared" si="4"/>
        <v>0</v>
      </c>
      <c r="E48" s="401"/>
      <c r="F48" s="489"/>
      <c r="G48" s="411"/>
      <c r="H48" s="80">
        <f>F48</f>
        <v>0</v>
      </c>
      <c r="I48" s="88"/>
      <c r="J48" s="401"/>
      <c r="K48" s="448"/>
      <c r="L48" s="448"/>
      <c r="M48" s="448"/>
      <c r="N48" s="448"/>
      <c r="O48" s="448"/>
      <c r="P48" s="448"/>
      <c r="Q48" s="448"/>
      <c r="R48" s="448"/>
      <c r="S48" s="448"/>
      <c r="T48" s="401"/>
      <c r="U48" s="488"/>
      <c r="W48" s="80">
        <f t="shared" si="0"/>
        <v>0</v>
      </c>
      <c r="AG48" s="360" t="s">
        <v>61</v>
      </c>
      <c r="AH48" s="361" t="s">
        <v>61</v>
      </c>
      <c r="AI48" s="361" t="s">
        <v>61</v>
      </c>
      <c r="AJ48" s="361" t="s">
        <v>60</v>
      </c>
      <c r="AK48" s="361" t="s">
        <v>61</v>
      </c>
      <c r="AL48" s="361" t="s">
        <v>61</v>
      </c>
      <c r="AM48" s="361" t="s">
        <v>61</v>
      </c>
      <c r="AN48" s="361" t="s">
        <v>61</v>
      </c>
      <c r="AO48" s="361" t="s">
        <v>61</v>
      </c>
      <c r="AP48" s="361" t="s">
        <v>61</v>
      </c>
      <c r="AQ48" s="361" t="s">
        <v>61</v>
      </c>
      <c r="AR48" s="361" t="s">
        <v>61</v>
      </c>
      <c r="AS48" s="361" t="s">
        <v>61</v>
      </c>
      <c r="AT48" s="361" t="s">
        <v>61</v>
      </c>
      <c r="AU48" s="361" t="s">
        <v>60</v>
      </c>
      <c r="AV48" s="361" t="s">
        <v>61</v>
      </c>
      <c r="AW48" s="361" t="s">
        <v>60</v>
      </c>
      <c r="AX48" s="361" t="s">
        <v>60</v>
      </c>
    </row>
    <row r="49" spans="2:50" s="71" customFormat="1" ht="13" hidden="1" thickBot="1" x14ac:dyDescent="0.3">
      <c r="B49" s="38" t="s">
        <v>85</v>
      </c>
      <c r="C49" s="480"/>
      <c r="D49" s="418">
        <f t="shared" si="4"/>
        <v>0</v>
      </c>
      <c r="E49" s="401"/>
      <c r="F49" s="481"/>
      <c r="G49" s="411"/>
      <c r="H49" s="407">
        <f t="shared" si="7"/>
        <v>0</v>
      </c>
      <c r="I49" s="407"/>
      <c r="J49" s="401"/>
      <c r="K49" s="480"/>
      <c r="L49" s="418">
        <f>IFERROR(K49/$AC$1,0)</f>
        <v>0</v>
      </c>
      <c r="M49" s="448"/>
      <c r="N49" s="481"/>
      <c r="O49" s="448"/>
      <c r="P49" s="482"/>
      <c r="Q49" s="445">
        <f>IFERROR(P49/$AC$1,0)</f>
        <v>0</v>
      </c>
      <c r="R49" s="448"/>
      <c r="S49" s="483"/>
      <c r="T49" s="401"/>
      <c r="U49" s="484"/>
      <c r="W49" s="407">
        <f t="shared" si="0"/>
        <v>0</v>
      </c>
      <c r="AG49" s="360" t="s">
        <v>60</v>
      </c>
      <c r="AH49" s="361" t="s">
        <v>60</v>
      </c>
      <c r="AI49" s="361" t="s">
        <v>60</v>
      </c>
      <c r="AJ49" s="361" t="s">
        <v>60</v>
      </c>
      <c r="AK49" s="361" t="s">
        <v>60</v>
      </c>
      <c r="AL49" s="361" t="s">
        <v>61</v>
      </c>
      <c r="AM49" s="361" t="s">
        <v>60</v>
      </c>
      <c r="AN49" s="361" t="s">
        <v>60</v>
      </c>
      <c r="AO49" s="361" t="s">
        <v>60</v>
      </c>
      <c r="AP49" s="361" t="s">
        <v>60</v>
      </c>
      <c r="AQ49" s="361" t="s">
        <v>60</v>
      </c>
      <c r="AR49" s="361" t="s">
        <v>60</v>
      </c>
      <c r="AS49" s="361" t="s">
        <v>61</v>
      </c>
      <c r="AT49" s="361" t="s">
        <v>61</v>
      </c>
      <c r="AU49" s="361" t="s">
        <v>60</v>
      </c>
      <c r="AV49" s="361" t="s">
        <v>61</v>
      </c>
      <c r="AW49" s="361" t="s">
        <v>60</v>
      </c>
      <c r="AX49" s="361" t="s">
        <v>60</v>
      </c>
    </row>
    <row r="50" spans="2:50" s="71" customFormat="1" ht="13.5" hidden="1" thickBot="1" x14ac:dyDescent="0.35">
      <c r="B50" s="353"/>
      <c r="C50" s="48"/>
      <c r="D50" s="48"/>
      <c r="E50" s="26"/>
      <c r="F50" s="50"/>
      <c r="G50" s="26"/>
      <c r="H50" s="50"/>
      <c r="I50" s="50"/>
      <c r="J50" s="26"/>
      <c r="K50" s="491"/>
      <c r="L50" s="491"/>
      <c r="M50" s="491"/>
      <c r="N50" s="491"/>
      <c r="O50" s="491"/>
      <c r="P50" s="491"/>
      <c r="Q50" s="491"/>
      <c r="R50" s="491"/>
      <c r="S50" s="491"/>
      <c r="T50" s="26"/>
      <c r="U50" s="127"/>
      <c r="W50" s="409"/>
      <c r="AG50" s="360" t="s">
        <v>60</v>
      </c>
      <c r="AH50" s="361" t="s">
        <v>60</v>
      </c>
      <c r="AI50" s="361" t="s">
        <v>60</v>
      </c>
      <c r="AJ50" s="361" t="s">
        <v>60</v>
      </c>
      <c r="AK50" s="361" t="s">
        <v>60</v>
      </c>
      <c r="AL50" s="361" t="s">
        <v>60</v>
      </c>
      <c r="AM50" s="361" t="s">
        <v>60</v>
      </c>
      <c r="AN50" s="361" t="s">
        <v>60</v>
      </c>
      <c r="AO50" s="361" t="s">
        <v>60</v>
      </c>
      <c r="AP50" s="361" t="s">
        <v>60</v>
      </c>
      <c r="AQ50" s="361" t="s">
        <v>60</v>
      </c>
      <c r="AR50" s="361" t="s">
        <v>60</v>
      </c>
      <c r="AS50" s="361" t="s">
        <v>61</v>
      </c>
      <c r="AT50" s="361" t="s">
        <v>60</v>
      </c>
      <c r="AU50" s="361" t="s">
        <v>60</v>
      </c>
      <c r="AV50" s="361" t="s">
        <v>60</v>
      </c>
      <c r="AW50" s="361" t="s">
        <v>60</v>
      </c>
      <c r="AX50" s="361" t="s">
        <v>60</v>
      </c>
    </row>
    <row r="51" spans="2:50" s="71" customFormat="1" ht="13.5" thickBot="1" x14ac:dyDescent="0.3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292"/>
      <c r="L51" s="292"/>
      <c r="M51" s="292"/>
      <c r="N51" s="292"/>
      <c r="O51" s="292"/>
      <c r="P51" s="292"/>
      <c r="Q51" s="292"/>
      <c r="R51" s="292"/>
      <c r="S51" s="292"/>
      <c r="T51" s="26"/>
      <c r="U51" s="577" t="s">
        <v>333</v>
      </c>
      <c r="W51" s="43">
        <f t="shared" ref="W51:W136" si="10">IFERROR(F51/D51,0)</f>
        <v>0</v>
      </c>
      <c r="AG51" s="360" t="s">
        <v>60</v>
      </c>
      <c r="AH51" s="361" t="s">
        <v>60</v>
      </c>
      <c r="AI51" s="361" t="s">
        <v>60</v>
      </c>
      <c r="AJ51" s="361" t="s">
        <v>60</v>
      </c>
      <c r="AK51" s="361" t="s">
        <v>60</v>
      </c>
      <c r="AL51" s="361" t="s">
        <v>60</v>
      </c>
      <c r="AM51" s="361" t="s">
        <v>60</v>
      </c>
      <c r="AN51" s="361" t="s">
        <v>60</v>
      </c>
      <c r="AO51" s="361" t="s">
        <v>60</v>
      </c>
      <c r="AP51" s="361" t="s">
        <v>60</v>
      </c>
      <c r="AQ51" s="361" t="s">
        <v>60</v>
      </c>
      <c r="AR51" s="361" t="s">
        <v>60</v>
      </c>
      <c r="AS51" s="361" t="s">
        <v>60</v>
      </c>
      <c r="AT51" s="361" t="s">
        <v>60</v>
      </c>
      <c r="AU51" s="361" t="s">
        <v>60</v>
      </c>
      <c r="AV51" s="361" t="s">
        <v>60</v>
      </c>
      <c r="AW51" s="361" t="s">
        <v>60</v>
      </c>
      <c r="AX51" s="361" t="s">
        <v>60</v>
      </c>
    </row>
    <row r="52" spans="2:50" s="71" customFormat="1" ht="12.5" x14ac:dyDescent="0.25">
      <c r="B52" s="338" t="s">
        <v>62</v>
      </c>
      <c r="C52" s="400"/>
      <c r="D52" s="413">
        <f t="shared" si="8"/>
        <v>0</v>
      </c>
      <c r="E52" s="401"/>
      <c r="F52" s="414"/>
      <c r="G52" s="411"/>
      <c r="H52" s="402"/>
      <c r="I52" s="402">
        <f t="shared" ref="I52:I61" si="11">F52</f>
        <v>0</v>
      </c>
      <c r="J52" s="401"/>
      <c r="K52" s="293"/>
      <c r="L52" s="293"/>
      <c r="M52" s="293"/>
      <c r="N52" s="293"/>
      <c r="O52" s="293"/>
      <c r="P52" s="293"/>
      <c r="Q52" s="293"/>
      <c r="R52" s="293"/>
      <c r="S52" s="293"/>
      <c r="T52" s="401"/>
      <c r="U52" s="403"/>
      <c r="W52" s="402">
        <f t="shared" si="10"/>
        <v>0</v>
      </c>
      <c r="AG52" s="360" t="s">
        <v>60</v>
      </c>
      <c r="AH52" s="361" t="s">
        <v>60</v>
      </c>
      <c r="AI52" s="361" t="s">
        <v>60</v>
      </c>
      <c r="AJ52" s="361" t="s">
        <v>60</v>
      </c>
      <c r="AK52" s="361" t="s">
        <v>60</v>
      </c>
      <c r="AL52" s="361" t="s">
        <v>60</v>
      </c>
      <c r="AM52" s="361" t="s">
        <v>60</v>
      </c>
      <c r="AN52" s="361" t="s">
        <v>60</v>
      </c>
      <c r="AO52" s="361" t="s">
        <v>60</v>
      </c>
      <c r="AP52" s="361" t="s">
        <v>60</v>
      </c>
      <c r="AQ52" s="361" t="s">
        <v>60</v>
      </c>
      <c r="AR52" s="361" t="s">
        <v>60</v>
      </c>
      <c r="AS52" s="361" t="s">
        <v>60</v>
      </c>
      <c r="AT52" s="361" t="s">
        <v>60</v>
      </c>
      <c r="AU52" s="361" t="s">
        <v>60</v>
      </c>
      <c r="AV52" s="361" t="s">
        <v>60</v>
      </c>
      <c r="AW52" s="361" t="s">
        <v>60</v>
      </c>
      <c r="AX52" s="361" t="s">
        <v>60</v>
      </c>
    </row>
    <row r="53" spans="2:50" s="71" customFormat="1" ht="12.5" x14ac:dyDescent="0.25">
      <c r="B53" s="54" t="s">
        <v>84</v>
      </c>
      <c r="C53" s="77"/>
      <c r="D53" s="415">
        <f t="shared" si="8"/>
        <v>0</v>
      </c>
      <c r="E53" s="401"/>
      <c r="F53" s="416"/>
      <c r="G53" s="411"/>
      <c r="H53" s="80"/>
      <c r="I53" s="80">
        <f t="shared" si="11"/>
        <v>0</v>
      </c>
      <c r="J53" s="401"/>
      <c r="K53" s="293"/>
      <c r="L53" s="293"/>
      <c r="M53" s="293"/>
      <c r="N53" s="293"/>
      <c r="O53" s="293"/>
      <c r="P53" s="293"/>
      <c r="Q53" s="293"/>
      <c r="R53" s="293"/>
      <c r="S53" s="293"/>
      <c r="T53" s="401"/>
      <c r="U53" s="412"/>
      <c r="W53" s="80">
        <f t="shared" si="10"/>
        <v>0</v>
      </c>
      <c r="AG53" s="360" t="s">
        <v>60</v>
      </c>
      <c r="AH53" s="361" t="s">
        <v>60</v>
      </c>
      <c r="AI53" s="361" t="s">
        <v>60</v>
      </c>
      <c r="AJ53" s="361" t="s">
        <v>60</v>
      </c>
      <c r="AK53" s="361" t="s">
        <v>60</v>
      </c>
      <c r="AL53" s="361" t="s">
        <v>60</v>
      </c>
      <c r="AM53" s="361" t="s">
        <v>60</v>
      </c>
      <c r="AN53" s="361" t="s">
        <v>60</v>
      </c>
      <c r="AO53" s="361" t="s">
        <v>60</v>
      </c>
      <c r="AP53" s="361" t="s">
        <v>60</v>
      </c>
      <c r="AQ53" s="361" t="s">
        <v>60</v>
      </c>
      <c r="AR53" s="361" t="s">
        <v>61</v>
      </c>
      <c r="AS53" s="361" t="s">
        <v>60</v>
      </c>
      <c r="AT53" s="361" t="s">
        <v>60</v>
      </c>
      <c r="AU53" s="361" t="s">
        <v>60</v>
      </c>
      <c r="AV53" s="361" t="s">
        <v>60</v>
      </c>
      <c r="AW53" s="361" t="s">
        <v>60</v>
      </c>
      <c r="AX53" s="361" t="s">
        <v>60</v>
      </c>
    </row>
    <row r="54" spans="2:50" s="71" customFormat="1" ht="12.5" hidden="1" x14ac:dyDescent="0.25">
      <c r="B54" s="54" t="s">
        <v>65</v>
      </c>
      <c r="C54" s="475"/>
      <c r="D54" s="415">
        <f t="shared" si="8"/>
        <v>0</v>
      </c>
      <c r="E54" s="401"/>
      <c r="F54" s="464"/>
      <c r="G54" s="411"/>
      <c r="H54" s="80"/>
      <c r="I54" s="80">
        <f t="shared" si="11"/>
        <v>0</v>
      </c>
      <c r="J54" s="401"/>
      <c r="K54" s="448"/>
      <c r="L54" s="448"/>
      <c r="M54" s="448"/>
      <c r="N54" s="448"/>
      <c r="O54" s="448"/>
      <c r="P54" s="448"/>
      <c r="Q54" s="448"/>
      <c r="R54" s="448"/>
      <c r="S54" s="448"/>
      <c r="T54" s="401"/>
      <c r="U54" s="488"/>
      <c r="W54" s="80">
        <f t="shared" si="10"/>
        <v>0</v>
      </c>
      <c r="AG54" s="360" t="s">
        <v>61</v>
      </c>
      <c r="AH54" s="361" t="s">
        <v>60</v>
      </c>
      <c r="AI54" s="361" t="s">
        <v>61</v>
      </c>
      <c r="AJ54" s="361" t="s">
        <v>60</v>
      </c>
      <c r="AK54" s="361" t="s">
        <v>60</v>
      </c>
      <c r="AL54" s="361" t="s">
        <v>61</v>
      </c>
      <c r="AM54" s="361" t="s">
        <v>61</v>
      </c>
      <c r="AN54" s="361" t="s">
        <v>61</v>
      </c>
      <c r="AO54" s="361" t="s">
        <v>61</v>
      </c>
      <c r="AP54" s="361" t="s">
        <v>60</v>
      </c>
      <c r="AQ54" s="361" t="s">
        <v>61</v>
      </c>
      <c r="AR54" s="361" t="s">
        <v>61</v>
      </c>
      <c r="AS54" s="361" t="s">
        <v>61</v>
      </c>
      <c r="AT54" s="361" t="s">
        <v>60</v>
      </c>
      <c r="AU54" s="361" t="s">
        <v>60</v>
      </c>
      <c r="AV54" s="361" t="s">
        <v>61</v>
      </c>
      <c r="AW54" s="361" t="s">
        <v>61</v>
      </c>
      <c r="AX54" s="361" t="s">
        <v>61</v>
      </c>
    </row>
    <row r="55" spans="2:50" s="71" customFormat="1" ht="12.5" hidden="1" x14ac:dyDescent="0.25">
      <c r="B55" s="54" t="s">
        <v>47</v>
      </c>
      <c r="C55" s="475"/>
      <c r="D55" s="415">
        <f t="shared" si="8"/>
        <v>0</v>
      </c>
      <c r="E55" s="401"/>
      <c r="F55" s="464"/>
      <c r="G55" s="411"/>
      <c r="H55" s="80"/>
      <c r="I55" s="80">
        <f t="shared" ref="I55:I56" si="12">F55</f>
        <v>0</v>
      </c>
      <c r="J55" s="401"/>
      <c r="K55" s="448"/>
      <c r="L55" s="448"/>
      <c r="M55" s="448"/>
      <c r="N55" s="448"/>
      <c r="O55" s="448"/>
      <c r="P55" s="448"/>
      <c r="Q55" s="448"/>
      <c r="R55" s="448"/>
      <c r="S55" s="448"/>
      <c r="T55" s="401"/>
      <c r="U55" s="488"/>
      <c r="W55" s="80">
        <f t="shared" si="10"/>
        <v>0</v>
      </c>
      <c r="AG55" s="360" t="s">
        <v>61</v>
      </c>
      <c r="AH55" s="361" t="s">
        <v>60</v>
      </c>
      <c r="AI55" s="361" t="s">
        <v>61</v>
      </c>
      <c r="AJ55" s="361" t="s">
        <v>61</v>
      </c>
      <c r="AK55" s="361" t="s">
        <v>61</v>
      </c>
      <c r="AL55" s="361" t="s">
        <v>61</v>
      </c>
      <c r="AM55" s="361" t="s">
        <v>61</v>
      </c>
      <c r="AN55" s="361" t="s">
        <v>61</v>
      </c>
      <c r="AO55" s="361" t="s">
        <v>61</v>
      </c>
      <c r="AP55" s="361" t="s">
        <v>60</v>
      </c>
      <c r="AQ55" s="361" t="s">
        <v>61</v>
      </c>
      <c r="AR55" s="361" t="s">
        <v>61</v>
      </c>
      <c r="AS55" s="361" t="s">
        <v>61</v>
      </c>
      <c r="AT55" s="361" t="s">
        <v>60</v>
      </c>
      <c r="AU55" s="361" t="s">
        <v>60</v>
      </c>
      <c r="AV55" s="361" t="s">
        <v>61</v>
      </c>
      <c r="AW55" s="361" t="s">
        <v>61</v>
      </c>
      <c r="AX55" s="361" t="s">
        <v>61</v>
      </c>
    </row>
    <row r="56" spans="2:50" s="71" customFormat="1" ht="12.5" hidden="1" x14ac:dyDescent="0.25">
      <c r="B56" s="54" t="s">
        <v>52</v>
      </c>
      <c r="C56" s="475"/>
      <c r="D56" s="415">
        <f t="shared" si="8"/>
        <v>0</v>
      </c>
      <c r="E56" s="401"/>
      <c r="F56" s="464"/>
      <c r="G56" s="411"/>
      <c r="H56" s="80"/>
      <c r="I56" s="80">
        <f t="shared" si="12"/>
        <v>0</v>
      </c>
      <c r="J56" s="401"/>
      <c r="K56" s="448"/>
      <c r="L56" s="448"/>
      <c r="M56" s="448"/>
      <c r="N56" s="448"/>
      <c r="O56" s="448"/>
      <c r="P56" s="448"/>
      <c r="Q56" s="448"/>
      <c r="R56" s="448"/>
      <c r="S56" s="448"/>
      <c r="T56" s="401"/>
      <c r="U56" s="488"/>
      <c r="W56" s="80">
        <f t="shared" si="10"/>
        <v>0</v>
      </c>
      <c r="AG56" s="360" t="s">
        <v>61</v>
      </c>
      <c r="AH56" s="361" t="s">
        <v>60</v>
      </c>
      <c r="AI56" s="361" t="s">
        <v>61</v>
      </c>
      <c r="AJ56" s="361" t="s">
        <v>61</v>
      </c>
      <c r="AK56" s="361" t="s">
        <v>61</v>
      </c>
      <c r="AL56" s="361" t="s">
        <v>61</v>
      </c>
      <c r="AM56" s="361" t="s">
        <v>61</v>
      </c>
      <c r="AN56" s="361" t="s">
        <v>61</v>
      </c>
      <c r="AO56" s="361" t="s">
        <v>61</v>
      </c>
      <c r="AP56" s="361" t="s">
        <v>60</v>
      </c>
      <c r="AQ56" s="361" t="s">
        <v>61</v>
      </c>
      <c r="AR56" s="361" t="s">
        <v>61</v>
      </c>
      <c r="AS56" s="361" t="s">
        <v>61</v>
      </c>
      <c r="AT56" s="361" t="s">
        <v>60</v>
      </c>
      <c r="AU56" s="361" t="s">
        <v>60</v>
      </c>
      <c r="AV56" s="361" t="s">
        <v>61</v>
      </c>
      <c r="AW56" s="361" t="s">
        <v>60</v>
      </c>
      <c r="AX56" s="361" t="s">
        <v>60</v>
      </c>
    </row>
    <row r="57" spans="2:50" s="71" customFormat="1" ht="12.5" x14ac:dyDescent="0.25">
      <c r="B57" s="54" t="s">
        <v>63</v>
      </c>
      <c r="C57" s="77"/>
      <c r="D57" s="415">
        <f t="shared" si="8"/>
        <v>0</v>
      </c>
      <c r="E57" s="401"/>
      <c r="F57" s="416"/>
      <c r="G57" s="411"/>
      <c r="H57" s="80"/>
      <c r="I57" s="80">
        <f t="shared" si="11"/>
        <v>0</v>
      </c>
      <c r="J57" s="401"/>
      <c r="K57" s="293"/>
      <c r="L57" s="293"/>
      <c r="M57" s="293"/>
      <c r="N57" s="293"/>
      <c r="O57" s="293"/>
      <c r="P57" s="293"/>
      <c r="Q57" s="293"/>
      <c r="R57" s="293"/>
      <c r="S57" s="293"/>
      <c r="T57" s="401"/>
      <c r="U57" s="412"/>
      <c r="W57" s="80">
        <f t="shared" si="10"/>
        <v>0</v>
      </c>
      <c r="AG57" s="360" t="s">
        <v>60</v>
      </c>
      <c r="AH57" s="361" t="s">
        <v>61</v>
      </c>
      <c r="AI57" s="361" t="s">
        <v>60</v>
      </c>
      <c r="AJ57" s="361" t="s">
        <v>60</v>
      </c>
      <c r="AK57" s="361" t="s">
        <v>60</v>
      </c>
      <c r="AL57" s="361" t="s">
        <v>60</v>
      </c>
      <c r="AM57" s="361" t="s">
        <v>60</v>
      </c>
      <c r="AN57" s="361" t="s">
        <v>60</v>
      </c>
      <c r="AO57" s="361" t="s">
        <v>60</v>
      </c>
      <c r="AP57" s="361" t="s">
        <v>60</v>
      </c>
      <c r="AQ57" s="361" t="s">
        <v>60</v>
      </c>
      <c r="AR57" s="361" t="s">
        <v>61</v>
      </c>
      <c r="AS57" s="361" t="s">
        <v>60</v>
      </c>
      <c r="AT57" s="361" t="s">
        <v>60</v>
      </c>
      <c r="AU57" s="361" t="s">
        <v>60</v>
      </c>
      <c r="AV57" s="361" t="s">
        <v>61</v>
      </c>
      <c r="AW57" s="361" t="s">
        <v>60</v>
      </c>
      <c r="AX57" s="361" t="s">
        <v>60</v>
      </c>
    </row>
    <row r="58" spans="2:50" s="71" customFormat="1" ht="12.5" x14ac:dyDescent="0.25">
      <c r="B58" s="54" t="s">
        <v>120</v>
      </c>
      <c r="C58" s="77"/>
      <c r="D58" s="415">
        <f t="shared" si="8"/>
        <v>0</v>
      </c>
      <c r="E58" s="401"/>
      <c r="F58" s="416"/>
      <c r="G58" s="411"/>
      <c r="H58" s="80"/>
      <c r="I58" s="80">
        <f t="shared" si="11"/>
        <v>0</v>
      </c>
      <c r="J58" s="401"/>
      <c r="K58" s="293"/>
      <c r="L58" s="293"/>
      <c r="M58" s="293"/>
      <c r="N58" s="293"/>
      <c r="O58" s="293"/>
      <c r="P58" s="293"/>
      <c r="Q58" s="293"/>
      <c r="R58" s="293"/>
      <c r="S58" s="293"/>
      <c r="T58" s="401"/>
      <c r="U58" s="412"/>
      <c r="W58" s="80">
        <f t="shared" si="10"/>
        <v>0</v>
      </c>
      <c r="AG58" s="360" t="s">
        <v>60</v>
      </c>
      <c r="AH58" s="361" t="s">
        <v>60</v>
      </c>
      <c r="AI58" s="361" t="s">
        <v>60</v>
      </c>
      <c r="AJ58" s="361" t="s">
        <v>60</v>
      </c>
      <c r="AK58" s="361" t="s">
        <v>60</v>
      </c>
      <c r="AL58" s="361" t="s">
        <v>60</v>
      </c>
      <c r="AM58" s="361" t="s">
        <v>60</v>
      </c>
      <c r="AN58" s="361" t="s">
        <v>60</v>
      </c>
      <c r="AO58" s="361" t="s">
        <v>60</v>
      </c>
      <c r="AP58" s="361" t="s">
        <v>60</v>
      </c>
      <c r="AQ58" s="361" t="s">
        <v>60</v>
      </c>
      <c r="AR58" s="361" t="s">
        <v>60</v>
      </c>
      <c r="AS58" s="361" t="s">
        <v>60</v>
      </c>
      <c r="AT58" s="361" t="s">
        <v>60</v>
      </c>
      <c r="AU58" s="361" t="s">
        <v>60</v>
      </c>
      <c r="AV58" s="361" t="s">
        <v>60</v>
      </c>
      <c r="AW58" s="361" t="s">
        <v>60</v>
      </c>
      <c r="AX58" s="361" t="s">
        <v>60</v>
      </c>
    </row>
    <row r="59" spans="2:50" s="71" customFormat="1" ht="12.5" x14ac:dyDescent="0.25">
      <c r="B59" s="55" t="s">
        <v>121</v>
      </c>
      <c r="C59" s="406"/>
      <c r="D59" s="415">
        <f t="shared" si="8"/>
        <v>0</v>
      </c>
      <c r="E59" s="401"/>
      <c r="F59" s="417"/>
      <c r="G59" s="411"/>
      <c r="H59" s="88"/>
      <c r="I59" s="80">
        <f t="shared" si="11"/>
        <v>0</v>
      </c>
      <c r="J59" s="401"/>
      <c r="K59" s="293"/>
      <c r="L59" s="293"/>
      <c r="M59" s="293"/>
      <c r="N59" s="293"/>
      <c r="O59" s="293"/>
      <c r="P59" s="293"/>
      <c r="Q59" s="293"/>
      <c r="R59" s="293"/>
      <c r="S59" s="293"/>
      <c r="T59" s="401"/>
      <c r="U59" s="412"/>
      <c r="W59" s="80">
        <f t="shared" si="10"/>
        <v>0</v>
      </c>
      <c r="AG59" s="360" t="s">
        <v>60</v>
      </c>
      <c r="AH59" s="361" t="s">
        <v>60</v>
      </c>
      <c r="AI59" s="361" t="s">
        <v>60</v>
      </c>
      <c r="AJ59" s="361" t="s">
        <v>60</v>
      </c>
      <c r="AK59" s="361" t="s">
        <v>60</v>
      </c>
      <c r="AL59" s="361" t="s">
        <v>60</v>
      </c>
      <c r="AM59" s="361" t="s">
        <v>60</v>
      </c>
      <c r="AN59" s="361" t="s">
        <v>60</v>
      </c>
      <c r="AO59" s="361" t="s">
        <v>60</v>
      </c>
      <c r="AP59" s="361" t="s">
        <v>61</v>
      </c>
      <c r="AQ59" s="361" t="s">
        <v>60</v>
      </c>
      <c r="AR59" s="361" t="s">
        <v>61</v>
      </c>
      <c r="AS59" s="361" t="s">
        <v>60</v>
      </c>
      <c r="AT59" s="361" t="s">
        <v>60</v>
      </c>
      <c r="AU59" s="361" t="s">
        <v>60</v>
      </c>
      <c r="AV59" s="361" t="s">
        <v>60</v>
      </c>
      <c r="AW59" s="361" t="s">
        <v>60</v>
      </c>
      <c r="AX59" s="361" t="s">
        <v>60</v>
      </c>
    </row>
    <row r="60" spans="2:50" s="71" customFormat="1" ht="12.5" x14ac:dyDescent="0.25">
      <c r="B60" s="55" t="s">
        <v>128</v>
      </c>
      <c r="C60" s="406"/>
      <c r="D60" s="415">
        <f t="shared" si="8"/>
        <v>0</v>
      </c>
      <c r="E60" s="401"/>
      <c r="F60" s="417"/>
      <c r="G60" s="411"/>
      <c r="H60" s="88"/>
      <c r="I60" s="80">
        <f t="shared" si="11"/>
        <v>0</v>
      </c>
      <c r="J60" s="401"/>
      <c r="K60" s="293"/>
      <c r="L60" s="293"/>
      <c r="M60" s="293"/>
      <c r="N60" s="293"/>
      <c r="O60" s="293"/>
      <c r="P60" s="293"/>
      <c r="Q60" s="293"/>
      <c r="R60" s="293"/>
      <c r="S60" s="293"/>
      <c r="T60" s="401"/>
      <c r="U60" s="390"/>
      <c r="W60" s="80">
        <f t="shared" si="10"/>
        <v>0</v>
      </c>
      <c r="AG60" s="360" t="s">
        <v>60</v>
      </c>
      <c r="AH60" s="361" t="s">
        <v>61</v>
      </c>
      <c r="AI60" s="361" t="s">
        <v>61</v>
      </c>
      <c r="AJ60" s="361" t="s">
        <v>61</v>
      </c>
      <c r="AK60" s="361" t="s">
        <v>60</v>
      </c>
      <c r="AL60" s="361" t="s">
        <v>60</v>
      </c>
      <c r="AM60" s="361" t="s">
        <v>61</v>
      </c>
      <c r="AN60" s="361" t="s">
        <v>61</v>
      </c>
      <c r="AO60" s="361" t="s">
        <v>61</v>
      </c>
      <c r="AP60" s="361" t="s">
        <v>61</v>
      </c>
      <c r="AQ60" s="361" t="s">
        <v>60</v>
      </c>
      <c r="AR60" s="361" t="s">
        <v>60</v>
      </c>
      <c r="AS60" s="361" t="s">
        <v>60</v>
      </c>
      <c r="AT60" s="361" t="s">
        <v>60</v>
      </c>
      <c r="AU60" s="361" t="s">
        <v>60</v>
      </c>
      <c r="AV60" s="361" t="s">
        <v>61</v>
      </c>
      <c r="AW60" s="361" t="s">
        <v>60</v>
      </c>
      <c r="AX60" s="361" t="s">
        <v>60</v>
      </c>
    </row>
    <row r="61" spans="2:50" s="71" customFormat="1" ht="13" thickBot="1" x14ac:dyDescent="0.3">
      <c r="B61" s="38" t="s">
        <v>85</v>
      </c>
      <c r="C61" s="78"/>
      <c r="D61" s="418">
        <f t="shared" si="8"/>
        <v>0</v>
      </c>
      <c r="E61" s="401"/>
      <c r="F61" s="419"/>
      <c r="G61" s="411"/>
      <c r="H61" s="407"/>
      <c r="I61" s="407">
        <f t="shared" si="11"/>
        <v>0</v>
      </c>
      <c r="J61" s="401"/>
      <c r="K61" s="293"/>
      <c r="L61" s="293"/>
      <c r="M61" s="293"/>
      <c r="N61" s="293"/>
      <c r="O61" s="293"/>
      <c r="P61" s="293"/>
      <c r="Q61" s="293"/>
      <c r="R61" s="293"/>
      <c r="S61" s="293"/>
      <c r="T61" s="401"/>
      <c r="U61" s="408"/>
      <c r="W61" s="407">
        <f t="shared" si="10"/>
        <v>0</v>
      </c>
      <c r="AG61" s="360" t="s">
        <v>60</v>
      </c>
      <c r="AH61" s="361" t="s">
        <v>60</v>
      </c>
      <c r="AI61" s="361" t="s">
        <v>60</v>
      </c>
      <c r="AJ61" s="361" t="s">
        <v>60</v>
      </c>
      <c r="AK61" s="361" t="s">
        <v>60</v>
      </c>
      <c r="AL61" s="361" t="s">
        <v>60</v>
      </c>
      <c r="AM61" s="361" t="s">
        <v>60</v>
      </c>
      <c r="AN61" s="361" t="s">
        <v>60</v>
      </c>
      <c r="AO61" s="361" t="s">
        <v>60</v>
      </c>
      <c r="AP61" s="361" t="s">
        <v>60</v>
      </c>
      <c r="AQ61" s="361" t="s">
        <v>60</v>
      </c>
      <c r="AR61" s="361" t="s">
        <v>60</v>
      </c>
      <c r="AS61" s="361" t="s">
        <v>60</v>
      </c>
      <c r="AT61" s="361" t="s">
        <v>60</v>
      </c>
      <c r="AU61" s="361" t="s">
        <v>60</v>
      </c>
      <c r="AV61" s="361" t="s">
        <v>60</v>
      </c>
      <c r="AW61" s="361" t="s">
        <v>60</v>
      </c>
      <c r="AX61" s="361" t="s">
        <v>60</v>
      </c>
    </row>
    <row r="62" spans="2:50" s="71" customFormat="1" ht="13.5" thickBot="1" x14ac:dyDescent="0.35">
      <c r="B62" s="353"/>
      <c r="C62" s="48"/>
      <c r="D62" s="48"/>
      <c r="E62" s="26"/>
      <c r="F62" s="50"/>
      <c r="G62" s="26"/>
      <c r="H62" s="50"/>
      <c r="I62" s="50"/>
      <c r="J62" s="26"/>
      <c r="K62" s="292"/>
      <c r="L62" s="292"/>
      <c r="M62" s="292"/>
      <c r="N62" s="292"/>
      <c r="O62" s="292"/>
      <c r="P62" s="292"/>
      <c r="Q62" s="292"/>
      <c r="R62" s="292"/>
      <c r="S62" s="292"/>
      <c r="T62" s="26"/>
      <c r="U62" s="127"/>
      <c r="W62" s="399"/>
      <c r="AG62" s="360" t="s">
        <v>60</v>
      </c>
      <c r="AH62" s="361" t="s">
        <v>60</v>
      </c>
      <c r="AI62" s="361" t="s">
        <v>60</v>
      </c>
      <c r="AJ62" s="361" t="s">
        <v>60</v>
      </c>
      <c r="AK62" s="361" t="s">
        <v>60</v>
      </c>
      <c r="AL62" s="361" t="s">
        <v>60</v>
      </c>
      <c r="AM62" s="361" t="s">
        <v>60</v>
      </c>
      <c r="AN62" s="361" t="s">
        <v>60</v>
      </c>
      <c r="AO62" s="361" t="s">
        <v>60</v>
      </c>
      <c r="AP62" s="361" t="s">
        <v>60</v>
      </c>
      <c r="AQ62" s="361" t="s">
        <v>60</v>
      </c>
      <c r="AR62" s="361" t="s">
        <v>60</v>
      </c>
      <c r="AS62" s="361" t="s">
        <v>60</v>
      </c>
      <c r="AT62" s="361" t="s">
        <v>60</v>
      </c>
      <c r="AU62" s="361" t="s">
        <v>60</v>
      </c>
      <c r="AV62" s="361" t="s">
        <v>60</v>
      </c>
      <c r="AW62" s="361" t="s">
        <v>60</v>
      </c>
      <c r="AX62" s="361" t="s">
        <v>60</v>
      </c>
    </row>
    <row r="63" spans="2:50" s="71" customFormat="1" ht="13.5" thickBot="1" x14ac:dyDescent="0.3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292"/>
      <c r="L63" s="292"/>
      <c r="M63" s="292"/>
      <c r="N63" s="292"/>
      <c r="O63" s="292"/>
      <c r="P63" s="130"/>
      <c r="Q63" s="130"/>
      <c r="R63" s="130"/>
      <c r="S63" s="130"/>
      <c r="T63" s="26"/>
      <c r="U63" s="577" t="s">
        <v>333</v>
      </c>
      <c r="W63" s="43">
        <f t="shared" si="10"/>
        <v>0</v>
      </c>
      <c r="AG63" s="360" t="s">
        <v>60</v>
      </c>
      <c r="AH63" s="361" t="s">
        <v>60</v>
      </c>
      <c r="AI63" s="361" t="s">
        <v>60</v>
      </c>
      <c r="AJ63" s="361" t="s">
        <v>60</v>
      </c>
      <c r="AK63" s="361" t="s">
        <v>60</v>
      </c>
      <c r="AL63" s="361" t="s">
        <v>60</v>
      </c>
      <c r="AM63" s="361" t="s">
        <v>60</v>
      </c>
      <c r="AN63" s="361" t="s">
        <v>60</v>
      </c>
      <c r="AO63" s="361" t="s">
        <v>60</v>
      </c>
      <c r="AP63" s="361" t="s">
        <v>60</v>
      </c>
      <c r="AQ63" s="361" t="s">
        <v>60</v>
      </c>
      <c r="AR63" s="361" t="s">
        <v>60</v>
      </c>
      <c r="AS63" s="361" t="s">
        <v>60</v>
      </c>
      <c r="AT63" s="361" t="s">
        <v>61</v>
      </c>
      <c r="AU63" s="361" t="s">
        <v>61</v>
      </c>
      <c r="AV63" s="361" t="s">
        <v>60</v>
      </c>
      <c r="AW63" s="361" t="s">
        <v>60</v>
      </c>
      <c r="AX63" s="361" t="s">
        <v>60</v>
      </c>
    </row>
    <row r="64" spans="2:50" s="71" customFormat="1" ht="12.5" x14ac:dyDescent="0.25">
      <c r="B64" s="338" t="s">
        <v>11</v>
      </c>
      <c r="C64" s="400"/>
      <c r="D64" s="413">
        <f t="shared" si="13"/>
        <v>0</v>
      </c>
      <c r="E64" s="401"/>
      <c r="F64" s="414"/>
      <c r="G64" s="411"/>
      <c r="H64" s="402"/>
      <c r="I64" s="402">
        <f>F64</f>
        <v>0</v>
      </c>
      <c r="J64" s="401"/>
      <c r="K64" s="293"/>
      <c r="L64" s="293"/>
      <c r="M64" s="293"/>
      <c r="N64" s="293"/>
      <c r="O64" s="293"/>
      <c r="P64" s="293"/>
      <c r="Q64" s="293"/>
      <c r="R64" s="293"/>
      <c r="S64" s="293"/>
      <c r="T64" s="401"/>
      <c r="U64" s="403"/>
      <c r="W64" s="402">
        <f t="shared" si="10"/>
        <v>0</v>
      </c>
      <c r="AG64" s="360" t="s">
        <v>60</v>
      </c>
      <c r="AH64" s="361" t="s">
        <v>60</v>
      </c>
      <c r="AI64" s="361" t="s">
        <v>60</v>
      </c>
      <c r="AJ64" s="361" t="s">
        <v>60</v>
      </c>
      <c r="AK64" s="361" t="s">
        <v>60</v>
      </c>
      <c r="AL64" s="361" t="s">
        <v>60</v>
      </c>
      <c r="AM64" s="361" t="s">
        <v>60</v>
      </c>
      <c r="AN64" s="361" t="s">
        <v>60</v>
      </c>
      <c r="AO64" s="361" t="s">
        <v>60</v>
      </c>
      <c r="AP64" s="361" t="s">
        <v>60</v>
      </c>
      <c r="AQ64" s="361" t="s">
        <v>60</v>
      </c>
      <c r="AR64" s="361" t="s">
        <v>60</v>
      </c>
      <c r="AS64" s="361" t="s">
        <v>60</v>
      </c>
      <c r="AT64" s="361" t="s">
        <v>61</v>
      </c>
      <c r="AU64" s="361" t="s">
        <v>61</v>
      </c>
      <c r="AV64" s="361" t="s">
        <v>61</v>
      </c>
      <c r="AW64" s="361" t="s">
        <v>60</v>
      </c>
      <c r="AX64" s="361" t="s">
        <v>60</v>
      </c>
    </row>
    <row r="65" spans="2:50" s="71" customFormat="1" ht="12.5" hidden="1" x14ac:dyDescent="0.25">
      <c r="B65" s="86" t="s">
        <v>48</v>
      </c>
      <c r="C65" s="472"/>
      <c r="D65" s="440">
        <f t="shared" si="13"/>
        <v>0</v>
      </c>
      <c r="E65" s="401"/>
      <c r="F65" s="490"/>
      <c r="G65" s="411"/>
      <c r="H65" s="404"/>
      <c r="I65" s="404">
        <f>F65</f>
        <v>0</v>
      </c>
      <c r="J65" s="401"/>
      <c r="K65" s="448"/>
      <c r="L65" s="448"/>
      <c r="M65" s="448"/>
      <c r="N65" s="448"/>
      <c r="O65" s="448"/>
      <c r="P65" s="131"/>
      <c r="Q65" s="131"/>
      <c r="R65" s="131"/>
      <c r="S65" s="131"/>
      <c r="T65" s="401"/>
      <c r="U65" s="488"/>
      <c r="W65" s="404">
        <f t="shared" si="10"/>
        <v>0</v>
      </c>
      <c r="AG65" s="360" t="s">
        <v>61</v>
      </c>
      <c r="AH65" s="361" t="s">
        <v>60</v>
      </c>
      <c r="AI65" s="361" t="s">
        <v>61</v>
      </c>
      <c r="AJ65" s="361" t="s">
        <v>61</v>
      </c>
      <c r="AK65" s="361" t="s">
        <v>60</v>
      </c>
      <c r="AL65" s="361" t="s">
        <v>61</v>
      </c>
      <c r="AM65" s="361" t="s">
        <v>61</v>
      </c>
      <c r="AN65" s="361" t="s">
        <v>61</v>
      </c>
      <c r="AO65" s="361" t="s">
        <v>61</v>
      </c>
      <c r="AP65" s="361" t="s">
        <v>60</v>
      </c>
      <c r="AQ65" s="361" t="s">
        <v>60</v>
      </c>
      <c r="AR65" s="361" t="s">
        <v>61</v>
      </c>
      <c r="AS65" s="361" t="s">
        <v>61</v>
      </c>
      <c r="AT65" s="361" t="s">
        <v>61</v>
      </c>
      <c r="AU65" s="361" t="s">
        <v>61</v>
      </c>
      <c r="AV65" s="361" t="s">
        <v>61</v>
      </c>
      <c r="AW65" s="361" t="s">
        <v>61</v>
      </c>
      <c r="AX65" s="361" t="s">
        <v>61</v>
      </c>
    </row>
    <row r="66" spans="2:50" s="71" customFormat="1" ht="12.5" hidden="1" x14ac:dyDescent="0.25">
      <c r="B66" s="54" t="s">
        <v>313</v>
      </c>
      <c r="C66" s="475"/>
      <c r="D66" s="415">
        <f t="shared" si="13"/>
        <v>0</v>
      </c>
      <c r="E66" s="401"/>
      <c r="F66" s="464"/>
      <c r="G66" s="411"/>
      <c r="H66" s="80"/>
      <c r="I66" s="80">
        <f>F66</f>
        <v>0</v>
      </c>
      <c r="J66" s="401"/>
      <c r="K66" s="448"/>
      <c r="L66" s="448"/>
      <c r="M66" s="448"/>
      <c r="N66" s="448"/>
      <c r="O66" s="448"/>
      <c r="P66" s="131"/>
      <c r="Q66" s="131"/>
      <c r="R66" s="131"/>
      <c r="S66" s="131"/>
      <c r="T66" s="401"/>
      <c r="U66" s="488"/>
      <c r="W66" s="80">
        <f t="shared" si="10"/>
        <v>0</v>
      </c>
      <c r="AG66" s="360" t="s">
        <v>60</v>
      </c>
      <c r="AH66" s="361" t="s">
        <v>60</v>
      </c>
      <c r="AI66" s="361" t="s">
        <v>60</v>
      </c>
      <c r="AJ66" s="361" t="s">
        <v>60</v>
      </c>
      <c r="AK66" s="361" t="s">
        <v>60</v>
      </c>
      <c r="AL66" s="361" t="s">
        <v>60</v>
      </c>
      <c r="AM66" s="361" t="s">
        <v>60</v>
      </c>
      <c r="AN66" s="361" t="s">
        <v>60</v>
      </c>
      <c r="AO66" s="361" t="s">
        <v>60</v>
      </c>
      <c r="AP66" s="361" t="s">
        <v>60</v>
      </c>
      <c r="AQ66" s="361" t="s">
        <v>60</v>
      </c>
      <c r="AR66" s="361" t="s">
        <v>60</v>
      </c>
      <c r="AS66" s="361" t="s">
        <v>61</v>
      </c>
      <c r="AT66" s="361" t="s">
        <v>61</v>
      </c>
      <c r="AU66" s="361" t="s">
        <v>61</v>
      </c>
      <c r="AV66" s="361" t="s">
        <v>60</v>
      </c>
      <c r="AW66" s="361" t="s">
        <v>60</v>
      </c>
      <c r="AX66" s="361" t="s">
        <v>60</v>
      </c>
    </row>
    <row r="67" spans="2:50" s="71" customFormat="1" ht="12.5" x14ac:dyDescent="0.25">
      <c r="B67" s="54" t="s">
        <v>64</v>
      </c>
      <c r="C67" s="77"/>
      <c r="D67" s="415">
        <f t="shared" si="13"/>
        <v>0</v>
      </c>
      <c r="E67" s="401"/>
      <c r="F67" s="416"/>
      <c r="G67" s="411"/>
      <c r="H67" s="80"/>
      <c r="I67" s="80">
        <f>F67</f>
        <v>0</v>
      </c>
      <c r="J67" s="401"/>
      <c r="K67" s="293"/>
      <c r="L67" s="293"/>
      <c r="M67" s="293"/>
      <c r="N67" s="293"/>
      <c r="O67" s="293"/>
      <c r="P67" s="293"/>
      <c r="Q67" s="293"/>
      <c r="R67" s="293"/>
      <c r="S67" s="293"/>
      <c r="T67" s="401"/>
      <c r="U67" s="412"/>
      <c r="W67" s="80">
        <f t="shared" si="10"/>
        <v>0</v>
      </c>
      <c r="AG67" s="360" t="s">
        <v>61</v>
      </c>
      <c r="AH67" s="361" t="s">
        <v>61</v>
      </c>
      <c r="AI67" s="361" t="s">
        <v>61</v>
      </c>
      <c r="AJ67" s="361" t="s">
        <v>61</v>
      </c>
      <c r="AK67" s="361" t="s">
        <v>61</v>
      </c>
      <c r="AL67" s="361" t="s">
        <v>61</v>
      </c>
      <c r="AM67" s="361" t="s">
        <v>61</v>
      </c>
      <c r="AN67" s="361" t="s">
        <v>61</v>
      </c>
      <c r="AO67" s="361" t="s">
        <v>60</v>
      </c>
      <c r="AP67" s="361" t="s">
        <v>61</v>
      </c>
      <c r="AQ67" s="361" t="s">
        <v>61</v>
      </c>
      <c r="AR67" s="361" t="s">
        <v>61</v>
      </c>
      <c r="AS67" s="361" t="s">
        <v>60</v>
      </c>
      <c r="AT67" s="361" t="s">
        <v>61</v>
      </c>
      <c r="AU67" s="361" t="s">
        <v>61</v>
      </c>
      <c r="AV67" s="361" t="s">
        <v>61</v>
      </c>
      <c r="AW67" s="361" t="s">
        <v>61</v>
      </c>
      <c r="AX67" s="361" t="s">
        <v>61</v>
      </c>
    </row>
    <row r="68" spans="2:50" s="71" customFormat="1" ht="13" hidden="1" thickBot="1" x14ac:dyDescent="0.3">
      <c r="B68" s="38" t="s">
        <v>147</v>
      </c>
      <c r="C68" s="480"/>
      <c r="D68" s="418">
        <f t="shared" si="13"/>
        <v>0</v>
      </c>
      <c r="E68" s="401"/>
      <c r="F68" s="481"/>
      <c r="G68" s="411"/>
      <c r="H68" s="407"/>
      <c r="I68" s="407">
        <f>F68</f>
        <v>0</v>
      </c>
      <c r="J68" s="401"/>
      <c r="K68" s="448"/>
      <c r="L68" s="448"/>
      <c r="M68" s="448"/>
      <c r="N68" s="448"/>
      <c r="O68" s="448"/>
      <c r="P68" s="131"/>
      <c r="Q68" s="131"/>
      <c r="R68" s="131"/>
      <c r="S68" s="131"/>
      <c r="T68" s="401"/>
      <c r="U68" s="484"/>
      <c r="W68" s="407">
        <f t="shared" si="10"/>
        <v>0</v>
      </c>
      <c r="AG68" s="360" t="s">
        <v>60</v>
      </c>
      <c r="AH68" s="361" t="s">
        <v>60</v>
      </c>
      <c r="AI68" s="361" t="s">
        <v>61</v>
      </c>
      <c r="AJ68" s="361" t="s">
        <v>61</v>
      </c>
      <c r="AK68" s="361" t="s">
        <v>60</v>
      </c>
      <c r="AL68" s="361" t="s">
        <v>61</v>
      </c>
      <c r="AM68" s="361" t="s">
        <v>60</v>
      </c>
      <c r="AN68" s="361" t="s">
        <v>60</v>
      </c>
      <c r="AO68" s="361" t="s">
        <v>61</v>
      </c>
      <c r="AP68" s="361" t="s">
        <v>60</v>
      </c>
      <c r="AQ68" s="361" t="s">
        <v>60</v>
      </c>
      <c r="AR68" s="361" t="s">
        <v>61</v>
      </c>
      <c r="AS68" s="361" t="s">
        <v>61</v>
      </c>
      <c r="AT68" s="361" t="s">
        <v>61</v>
      </c>
      <c r="AU68" s="361" t="s">
        <v>61</v>
      </c>
      <c r="AV68" s="361" t="s">
        <v>61</v>
      </c>
      <c r="AW68" s="361" t="s">
        <v>60</v>
      </c>
      <c r="AX68" s="361" t="s">
        <v>60</v>
      </c>
    </row>
    <row r="69" spans="2:50" s="71" customFormat="1" ht="13.5" thickBot="1" x14ac:dyDescent="0.35">
      <c r="B69" s="353"/>
      <c r="C69" s="420"/>
      <c r="D69" s="420"/>
      <c r="E69" s="421"/>
      <c r="F69" s="422"/>
      <c r="G69" s="421"/>
      <c r="H69" s="422"/>
      <c r="I69" s="422"/>
      <c r="J69" s="421"/>
      <c r="K69" s="423"/>
      <c r="L69" s="423"/>
      <c r="M69" s="423"/>
      <c r="N69" s="423"/>
      <c r="O69" s="423"/>
      <c r="P69" s="423"/>
      <c r="Q69" s="423"/>
      <c r="R69" s="423"/>
      <c r="S69" s="423"/>
      <c r="T69" s="421"/>
      <c r="U69" s="127"/>
      <c r="W69" s="399"/>
      <c r="AG69" s="360" t="s">
        <v>60</v>
      </c>
      <c r="AH69" s="361" t="s">
        <v>60</v>
      </c>
      <c r="AI69" s="361" t="s">
        <v>60</v>
      </c>
      <c r="AJ69" s="361" t="s">
        <v>60</v>
      </c>
      <c r="AK69" s="361" t="s">
        <v>60</v>
      </c>
      <c r="AL69" s="361" t="s">
        <v>60</v>
      </c>
      <c r="AM69" s="361" t="s">
        <v>60</v>
      </c>
      <c r="AN69" s="361" t="s">
        <v>60</v>
      </c>
      <c r="AO69" s="361" t="s">
        <v>60</v>
      </c>
      <c r="AP69" s="361" t="s">
        <v>60</v>
      </c>
      <c r="AQ69" s="361" t="s">
        <v>60</v>
      </c>
      <c r="AR69" s="361" t="s">
        <v>61</v>
      </c>
      <c r="AS69" s="361" t="s">
        <v>60</v>
      </c>
      <c r="AT69" s="361" t="s">
        <v>60</v>
      </c>
      <c r="AU69" s="361" t="s">
        <v>60</v>
      </c>
      <c r="AV69" s="361" t="s">
        <v>60</v>
      </c>
      <c r="AW69" s="361" t="s">
        <v>60</v>
      </c>
      <c r="AX69" s="361" t="s">
        <v>60</v>
      </c>
    </row>
    <row r="70" spans="2:50" s="71" customFormat="1" ht="13.5" thickBot="1" x14ac:dyDescent="0.3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292"/>
      <c r="L70" s="292"/>
      <c r="M70" s="292"/>
      <c r="N70" s="292"/>
      <c r="O70" s="292"/>
      <c r="P70" s="292"/>
      <c r="Q70" s="292"/>
      <c r="R70" s="292"/>
      <c r="S70" s="292"/>
      <c r="T70" s="26"/>
      <c r="U70" s="577" t="s">
        <v>333</v>
      </c>
      <c r="W70" s="43">
        <f t="shared" ref="W70:W73" si="16">IFERROR(F70/D70,0)</f>
        <v>0</v>
      </c>
      <c r="AG70" s="360" t="s">
        <v>61</v>
      </c>
      <c r="AH70" s="361" t="s">
        <v>61</v>
      </c>
      <c r="AI70" s="361" t="s">
        <v>61</v>
      </c>
      <c r="AJ70" s="361" t="s">
        <v>61</v>
      </c>
      <c r="AK70" s="361" t="s">
        <v>61</v>
      </c>
      <c r="AL70" s="361" t="s">
        <v>61</v>
      </c>
      <c r="AM70" s="361" t="s">
        <v>61</v>
      </c>
      <c r="AN70" s="361" t="s">
        <v>61</v>
      </c>
      <c r="AO70" s="361" t="s">
        <v>60</v>
      </c>
      <c r="AP70" s="361" t="s">
        <v>61</v>
      </c>
      <c r="AQ70" s="361" t="s">
        <v>61</v>
      </c>
      <c r="AR70" s="361" t="s">
        <v>61</v>
      </c>
      <c r="AS70" s="361" t="s">
        <v>60</v>
      </c>
      <c r="AT70" s="361" t="s">
        <v>61</v>
      </c>
      <c r="AU70" s="361" t="s">
        <v>61</v>
      </c>
      <c r="AV70" s="361" t="s">
        <v>61</v>
      </c>
      <c r="AW70" s="361" t="s">
        <v>61</v>
      </c>
      <c r="AX70" s="361" t="s">
        <v>61</v>
      </c>
    </row>
    <row r="71" spans="2:50" s="71" customFormat="1" ht="12.5" x14ac:dyDescent="0.25">
      <c r="B71" s="338" t="s">
        <v>314</v>
      </c>
      <c r="C71" s="400"/>
      <c r="D71" s="413">
        <f t="shared" si="15"/>
        <v>0</v>
      </c>
      <c r="E71" s="401"/>
      <c r="F71" s="414"/>
      <c r="G71" s="411"/>
      <c r="H71" s="402"/>
      <c r="I71" s="402">
        <f>F71</f>
        <v>0</v>
      </c>
      <c r="J71" s="401"/>
      <c r="K71" s="293"/>
      <c r="L71" s="293"/>
      <c r="M71" s="293"/>
      <c r="N71" s="293"/>
      <c r="O71" s="293"/>
      <c r="P71" s="293"/>
      <c r="Q71" s="293"/>
      <c r="R71" s="293"/>
      <c r="S71" s="293"/>
      <c r="T71" s="401"/>
      <c r="U71" s="403"/>
      <c r="W71" s="402">
        <f t="shared" si="16"/>
        <v>0</v>
      </c>
      <c r="AG71" s="360" t="s">
        <v>61</v>
      </c>
      <c r="AH71" s="361" t="s">
        <v>61</v>
      </c>
      <c r="AI71" s="361" t="s">
        <v>61</v>
      </c>
      <c r="AJ71" s="361" t="s">
        <v>61</v>
      </c>
      <c r="AK71" s="361" t="s">
        <v>61</v>
      </c>
      <c r="AL71" s="361" t="s">
        <v>61</v>
      </c>
      <c r="AM71" s="361" t="s">
        <v>61</v>
      </c>
      <c r="AN71" s="361" t="s">
        <v>61</v>
      </c>
      <c r="AO71" s="361" t="s">
        <v>60</v>
      </c>
      <c r="AP71" s="361" t="s">
        <v>61</v>
      </c>
      <c r="AQ71" s="361" t="s">
        <v>61</v>
      </c>
      <c r="AR71" s="361" t="s">
        <v>61</v>
      </c>
      <c r="AS71" s="361" t="s">
        <v>60</v>
      </c>
      <c r="AT71" s="361" t="s">
        <v>61</v>
      </c>
      <c r="AU71" s="361" t="s">
        <v>61</v>
      </c>
      <c r="AV71" s="361" t="s">
        <v>61</v>
      </c>
      <c r="AW71" s="361" t="s">
        <v>61</v>
      </c>
      <c r="AX71" s="361" t="s">
        <v>61</v>
      </c>
    </row>
    <row r="72" spans="2:50" s="71" customFormat="1" ht="12.5" hidden="1" x14ac:dyDescent="0.25">
      <c r="B72" s="86" t="s">
        <v>315</v>
      </c>
      <c r="C72" s="472"/>
      <c r="D72" s="440">
        <f t="shared" si="15"/>
        <v>0</v>
      </c>
      <c r="E72" s="401"/>
      <c r="F72" s="490"/>
      <c r="G72" s="411"/>
      <c r="H72" s="404"/>
      <c r="I72" s="404">
        <f>F72</f>
        <v>0</v>
      </c>
      <c r="J72" s="401"/>
      <c r="K72" s="448"/>
      <c r="L72" s="448"/>
      <c r="M72" s="448"/>
      <c r="N72" s="448"/>
      <c r="O72" s="448"/>
      <c r="P72" s="448"/>
      <c r="Q72" s="448"/>
      <c r="R72" s="448"/>
      <c r="S72" s="448"/>
      <c r="T72" s="401"/>
      <c r="U72" s="473"/>
      <c r="W72" s="404">
        <f t="shared" si="16"/>
        <v>0</v>
      </c>
      <c r="AG72" s="360" t="s">
        <v>61</v>
      </c>
      <c r="AH72" s="361" t="s">
        <v>61</v>
      </c>
      <c r="AI72" s="361" t="s">
        <v>61</v>
      </c>
      <c r="AJ72" s="361" t="s">
        <v>61</v>
      </c>
      <c r="AK72" s="361" t="s">
        <v>61</v>
      </c>
      <c r="AL72" s="361" t="s">
        <v>61</v>
      </c>
      <c r="AM72" s="361" t="s">
        <v>61</v>
      </c>
      <c r="AN72" s="361" t="s">
        <v>61</v>
      </c>
      <c r="AO72" s="361" t="s">
        <v>60</v>
      </c>
      <c r="AP72" s="361" t="s">
        <v>61</v>
      </c>
      <c r="AQ72" s="361" t="s">
        <v>61</v>
      </c>
      <c r="AR72" s="361" t="s">
        <v>61</v>
      </c>
      <c r="AS72" s="361" t="s">
        <v>61</v>
      </c>
      <c r="AT72" s="361" t="s">
        <v>61</v>
      </c>
      <c r="AU72" s="361" t="s">
        <v>61</v>
      </c>
      <c r="AV72" s="361" t="s">
        <v>61</v>
      </c>
      <c r="AW72" s="361" t="s">
        <v>61</v>
      </c>
      <c r="AX72" s="361" t="s">
        <v>61</v>
      </c>
    </row>
    <row r="73" spans="2:50" s="71" customFormat="1" ht="12.5" x14ac:dyDescent="0.25">
      <c r="B73" s="54" t="s">
        <v>316</v>
      </c>
      <c r="C73" s="77"/>
      <c r="D73" s="415">
        <f t="shared" si="15"/>
        <v>0</v>
      </c>
      <c r="E73" s="401"/>
      <c r="F73" s="416"/>
      <c r="G73" s="411"/>
      <c r="H73" s="80"/>
      <c r="I73" s="404">
        <f t="shared" ref="I73:I74" si="17">F73</f>
        <v>0</v>
      </c>
      <c r="J73" s="401"/>
      <c r="K73" s="293"/>
      <c r="L73" s="293"/>
      <c r="M73" s="293"/>
      <c r="N73" s="293"/>
      <c r="O73" s="293"/>
      <c r="P73" s="293"/>
      <c r="Q73" s="293"/>
      <c r="R73" s="293"/>
      <c r="S73" s="293"/>
      <c r="T73" s="401"/>
      <c r="U73" s="412"/>
      <c r="W73" s="80">
        <f t="shared" si="16"/>
        <v>0</v>
      </c>
      <c r="AG73" s="360" t="s">
        <v>61</v>
      </c>
      <c r="AH73" s="361" t="s">
        <v>61</v>
      </c>
      <c r="AI73" s="361" t="s">
        <v>61</v>
      </c>
      <c r="AJ73" s="361" t="s">
        <v>61</v>
      </c>
      <c r="AK73" s="361" t="s">
        <v>61</v>
      </c>
      <c r="AL73" s="361" t="s">
        <v>61</v>
      </c>
      <c r="AM73" s="361" t="s">
        <v>61</v>
      </c>
      <c r="AN73" s="361" t="s">
        <v>61</v>
      </c>
      <c r="AO73" s="361" t="s">
        <v>60</v>
      </c>
      <c r="AP73" s="361" t="s">
        <v>61</v>
      </c>
      <c r="AQ73" s="361" t="s">
        <v>61</v>
      </c>
      <c r="AR73" s="361" t="s">
        <v>61</v>
      </c>
      <c r="AS73" s="361" t="s">
        <v>60</v>
      </c>
      <c r="AT73" s="361" t="s">
        <v>61</v>
      </c>
      <c r="AU73" s="361" t="s">
        <v>61</v>
      </c>
      <c r="AV73" s="361" t="s">
        <v>61</v>
      </c>
      <c r="AW73" s="361" t="s">
        <v>61</v>
      </c>
      <c r="AX73" s="361" t="s">
        <v>61</v>
      </c>
    </row>
    <row r="74" spans="2:50" s="71" customFormat="1" ht="12.5" hidden="1" x14ac:dyDescent="0.25">
      <c r="B74" s="55" t="s">
        <v>317</v>
      </c>
      <c r="C74" s="477"/>
      <c r="D74" s="415">
        <f t="shared" si="15"/>
        <v>0</v>
      </c>
      <c r="E74" s="401"/>
      <c r="F74" s="489"/>
      <c r="G74" s="411"/>
      <c r="H74" s="80"/>
      <c r="I74" s="404">
        <f t="shared" si="17"/>
        <v>0</v>
      </c>
      <c r="J74" s="401"/>
      <c r="K74" s="448"/>
      <c r="L74" s="448"/>
      <c r="M74" s="448"/>
      <c r="N74" s="448"/>
      <c r="O74" s="448"/>
      <c r="P74" s="448"/>
      <c r="Q74" s="448"/>
      <c r="R74" s="448"/>
      <c r="S74" s="448"/>
      <c r="T74" s="401"/>
      <c r="U74" s="488"/>
      <c r="W74" s="80">
        <f>IFERROR(F74/D74,0)</f>
        <v>0</v>
      </c>
      <c r="AG74" s="360" t="s">
        <v>61</v>
      </c>
      <c r="AH74" s="361" t="s">
        <v>61</v>
      </c>
      <c r="AI74" s="361" t="s">
        <v>61</v>
      </c>
      <c r="AJ74" s="361" t="s">
        <v>61</v>
      </c>
      <c r="AK74" s="361" t="s">
        <v>61</v>
      </c>
      <c r="AL74" s="361" t="s">
        <v>61</v>
      </c>
      <c r="AM74" s="361" t="s">
        <v>61</v>
      </c>
      <c r="AN74" s="361" t="s">
        <v>61</v>
      </c>
      <c r="AO74" s="361" t="s">
        <v>60</v>
      </c>
      <c r="AP74" s="361" t="s">
        <v>61</v>
      </c>
      <c r="AQ74" s="361" t="s">
        <v>61</v>
      </c>
      <c r="AR74" s="361" t="s">
        <v>61</v>
      </c>
      <c r="AS74" s="361" t="s">
        <v>61</v>
      </c>
      <c r="AT74" s="361" t="s">
        <v>61</v>
      </c>
      <c r="AU74" s="361" t="s">
        <v>61</v>
      </c>
      <c r="AV74" s="361" t="s">
        <v>61</v>
      </c>
      <c r="AW74" s="361" t="s">
        <v>61</v>
      </c>
      <c r="AX74" s="361" t="s">
        <v>61</v>
      </c>
    </row>
    <row r="75" spans="2:50" s="71" customFormat="1" ht="13" hidden="1" thickBot="1" x14ac:dyDescent="0.3">
      <c r="B75" s="38" t="s">
        <v>318</v>
      </c>
      <c r="C75" s="480"/>
      <c r="D75" s="418">
        <f t="shared" si="15"/>
        <v>0</v>
      </c>
      <c r="E75" s="401"/>
      <c r="F75" s="481"/>
      <c r="G75" s="411"/>
      <c r="H75" s="407"/>
      <c r="I75" s="407">
        <f>F75</f>
        <v>0</v>
      </c>
      <c r="J75" s="401"/>
      <c r="K75" s="448"/>
      <c r="L75" s="448"/>
      <c r="M75" s="448"/>
      <c r="N75" s="448"/>
      <c r="O75" s="448"/>
      <c r="P75" s="448"/>
      <c r="Q75" s="448"/>
      <c r="R75" s="448"/>
      <c r="S75" s="448"/>
      <c r="T75" s="401"/>
      <c r="U75" s="484"/>
      <c r="W75" s="407">
        <f>IFERROR(F75/D75,0)</f>
        <v>0</v>
      </c>
      <c r="AG75" s="360" t="s">
        <v>61</v>
      </c>
      <c r="AH75" s="361" t="s">
        <v>61</v>
      </c>
      <c r="AI75" s="361" t="s">
        <v>61</v>
      </c>
      <c r="AJ75" s="361" t="s">
        <v>61</v>
      </c>
      <c r="AK75" s="361" t="s">
        <v>61</v>
      </c>
      <c r="AL75" s="361" t="s">
        <v>61</v>
      </c>
      <c r="AM75" s="361" t="s">
        <v>61</v>
      </c>
      <c r="AN75" s="361" t="s">
        <v>61</v>
      </c>
      <c r="AO75" s="361" t="s">
        <v>60</v>
      </c>
      <c r="AP75" s="361" t="s">
        <v>61</v>
      </c>
      <c r="AQ75" s="361" t="s">
        <v>61</v>
      </c>
      <c r="AR75" s="361" t="s">
        <v>61</v>
      </c>
      <c r="AS75" s="361" t="s">
        <v>61</v>
      </c>
      <c r="AT75" s="361" t="s">
        <v>61</v>
      </c>
      <c r="AU75" s="361" t="s">
        <v>61</v>
      </c>
      <c r="AV75" s="361" t="s">
        <v>61</v>
      </c>
      <c r="AW75" s="361" t="s">
        <v>61</v>
      </c>
      <c r="AX75" s="361" t="s">
        <v>61</v>
      </c>
    </row>
    <row r="76" spans="2:50" s="71" customFormat="1" ht="13.5" thickBot="1" x14ac:dyDescent="0.35">
      <c r="B76" s="353"/>
      <c r="C76" s="420"/>
      <c r="D76" s="420"/>
      <c r="E76" s="421"/>
      <c r="F76" s="422"/>
      <c r="G76" s="421"/>
      <c r="H76" s="422"/>
      <c r="I76" s="422"/>
      <c r="J76" s="421"/>
      <c r="K76" s="423"/>
      <c r="L76" s="423"/>
      <c r="M76" s="423"/>
      <c r="N76" s="423"/>
      <c r="O76" s="423"/>
      <c r="P76" s="423"/>
      <c r="Q76" s="423"/>
      <c r="R76" s="423"/>
      <c r="S76" s="423"/>
      <c r="T76" s="421"/>
      <c r="U76" s="127"/>
      <c r="W76" s="399"/>
      <c r="AG76" s="360" t="s">
        <v>61</v>
      </c>
      <c r="AH76" s="361" t="s">
        <v>61</v>
      </c>
      <c r="AI76" s="361" t="s">
        <v>61</v>
      </c>
      <c r="AJ76" s="361" t="s">
        <v>61</v>
      </c>
      <c r="AK76" s="361" t="s">
        <v>61</v>
      </c>
      <c r="AL76" s="361" t="s">
        <v>61</v>
      </c>
      <c r="AM76" s="361" t="s">
        <v>61</v>
      </c>
      <c r="AN76" s="361" t="s">
        <v>61</v>
      </c>
      <c r="AO76" s="361" t="s">
        <v>60</v>
      </c>
      <c r="AP76" s="361" t="s">
        <v>61</v>
      </c>
      <c r="AQ76" s="361" t="s">
        <v>61</v>
      </c>
      <c r="AR76" s="361" t="s">
        <v>60</v>
      </c>
      <c r="AS76" s="361" t="s">
        <v>60</v>
      </c>
      <c r="AT76" s="361" t="s">
        <v>60</v>
      </c>
      <c r="AU76" s="361" t="s">
        <v>60</v>
      </c>
      <c r="AV76" s="361" t="s">
        <v>60</v>
      </c>
      <c r="AW76" s="361" t="s">
        <v>60</v>
      </c>
      <c r="AX76" s="361" t="s">
        <v>60</v>
      </c>
    </row>
    <row r="77" spans="2:50" s="71" customFormat="1" ht="13.5" thickBot="1" x14ac:dyDescent="0.3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292"/>
      <c r="L77" s="292"/>
      <c r="M77" s="292"/>
      <c r="N77" s="292"/>
      <c r="O77" s="292"/>
      <c r="P77" s="75">
        <f>SUM(P78:P82)</f>
        <v>0</v>
      </c>
      <c r="Q77" s="75">
        <f>IFERROR(P77/$AC$1,0)</f>
        <v>0</v>
      </c>
      <c r="R77" s="292"/>
      <c r="S77" s="74">
        <f>SUM(S78:S82)</f>
        <v>0</v>
      </c>
      <c r="T77" s="26"/>
      <c r="U77" s="577" t="s">
        <v>333</v>
      </c>
      <c r="W77" s="43">
        <f t="shared" si="10"/>
        <v>0</v>
      </c>
      <c r="AG77" s="360" t="s">
        <v>60</v>
      </c>
      <c r="AH77" s="361" t="s">
        <v>60</v>
      </c>
      <c r="AI77" s="361" t="s">
        <v>60</v>
      </c>
      <c r="AJ77" s="361" t="s">
        <v>60</v>
      </c>
      <c r="AK77" s="361" t="s">
        <v>60</v>
      </c>
      <c r="AL77" s="361" t="s">
        <v>60</v>
      </c>
      <c r="AM77" s="361" t="s">
        <v>60</v>
      </c>
      <c r="AN77" s="361" t="s">
        <v>60</v>
      </c>
      <c r="AO77" s="361" t="s">
        <v>60</v>
      </c>
      <c r="AP77" s="361" t="s">
        <v>60</v>
      </c>
      <c r="AQ77" s="361" t="s">
        <v>60</v>
      </c>
      <c r="AR77" s="361" t="s">
        <v>60</v>
      </c>
      <c r="AS77" s="361" t="s">
        <v>60</v>
      </c>
      <c r="AT77" s="361" t="s">
        <v>60</v>
      </c>
      <c r="AU77" s="361" t="s">
        <v>60</v>
      </c>
      <c r="AV77" s="361" t="s">
        <v>61</v>
      </c>
      <c r="AW77" s="361" t="s">
        <v>60</v>
      </c>
      <c r="AX77" s="361" t="s">
        <v>60</v>
      </c>
    </row>
    <row r="78" spans="2:50" s="71" customFormat="1" ht="13" thickBot="1" x14ac:dyDescent="0.3">
      <c r="B78" s="338" t="s">
        <v>44</v>
      </c>
      <c r="C78" s="400"/>
      <c r="D78" s="413">
        <f t="shared" si="18"/>
        <v>0</v>
      </c>
      <c r="E78" s="401"/>
      <c r="F78" s="414"/>
      <c r="G78" s="411"/>
      <c r="H78" s="402"/>
      <c r="I78" s="402">
        <f>F78</f>
        <v>0</v>
      </c>
      <c r="J78" s="401"/>
      <c r="K78" s="293"/>
      <c r="L78" s="293"/>
      <c r="M78" s="293"/>
      <c r="N78" s="293"/>
      <c r="O78" s="293"/>
      <c r="P78" s="293"/>
      <c r="Q78" s="293"/>
      <c r="R78" s="293"/>
      <c r="S78" s="293"/>
      <c r="T78" s="401"/>
      <c r="U78" s="403"/>
      <c r="W78" s="402">
        <f t="shared" si="10"/>
        <v>0</v>
      </c>
      <c r="AG78" s="360" t="s">
        <v>60</v>
      </c>
      <c r="AH78" s="361" t="s">
        <v>60</v>
      </c>
      <c r="AI78" s="361" t="s">
        <v>60</v>
      </c>
      <c r="AJ78" s="361" t="s">
        <v>60</v>
      </c>
      <c r="AK78" s="361" t="s">
        <v>60</v>
      </c>
      <c r="AL78" s="361" t="s">
        <v>60</v>
      </c>
      <c r="AM78" s="361" t="s">
        <v>60</v>
      </c>
      <c r="AN78" s="361" t="s">
        <v>60</v>
      </c>
      <c r="AO78" s="361" t="s">
        <v>60</v>
      </c>
      <c r="AP78" s="361" t="s">
        <v>60</v>
      </c>
      <c r="AQ78" s="361" t="s">
        <v>60</v>
      </c>
      <c r="AR78" s="361" t="s">
        <v>60</v>
      </c>
      <c r="AS78" s="361" t="s">
        <v>60</v>
      </c>
      <c r="AT78" s="361" t="s">
        <v>60</v>
      </c>
      <c r="AU78" s="361" t="s">
        <v>61</v>
      </c>
      <c r="AV78" s="361" t="s">
        <v>61</v>
      </c>
      <c r="AW78" s="361" t="s">
        <v>60</v>
      </c>
      <c r="AX78" s="361" t="s">
        <v>60</v>
      </c>
    </row>
    <row r="79" spans="2:50" s="71" customFormat="1" ht="13" hidden="1" thickBot="1" x14ac:dyDescent="0.3">
      <c r="B79" s="54" t="s">
        <v>12</v>
      </c>
      <c r="C79" s="475"/>
      <c r="D79" s="415">
        <f t="shared" si="18"/>
        <v>0</v>
      </c>
      <c r="E79" s="401"/>
      <c r="F79" s="464"/>
      <c r="G79" s="411"/>
      <c r="H79" s="80"/>
      <c r="I79" s="80">
        <f>F79</f>
        <v>0</v>
      </c>
      <c r="J79" s="401"/>
      <c r="K79" s="448"/>
      <c r="L79" s="448"/>
      <c r="M79" s="448"/>
      <c r="N79" s="448"/>
      <c r="O79" s="448"/>
      <c r="P79" s="448"/>
      <c r="Q79" s="448"/>
      <c r="R79" s="448"/>
      <c r="S79" s="448"/>
      <c r="T79" s="401"/>
      <c r="U79" s="473"/>
      <c r="W79" s="80">
        <f t="shared" si="10"/>
        <v>0</v>
      </c>
      <c r="AG79" s="360" t="s">
        <v>60</v>
      </c>
      <c r="AH79" s="361" t="s">
        <v>60</v>
      </c>
      <c r="AI79" s="361" t="s">
        <v>60</v>
      </c>
      <c r="AJ79" s="361" t="s">
        <v>60</v>
      </c>
      <c r="AK79" s="361" t="s">
        <v>60</v>
      </c>
      <c r="AL79" s="361" t="s">
        <v>60</v>
      </c>
      <c r="AM79" s="361" t="s">
        <v>60</v>
      </c>
      <c r="AN79" s="361" t="s">
        <v>60</v>
      </c>
      <c r="AO79" s="361" t="s">
        <v>60</v>
      </c>
      <c r="AP79" s="361" t="s">
        <v>60</v>
      </c>
      <c r="AQ79" s="361" t="s">
        <v>60</v>
      </c>
      <c r="AR79" s="361" t="s">
        <v>60</v>
      </c>
      <c r="AS79" s="361" t="s">
        <v>61</v>
      </c>
      <c r="AT79" s="361" t="s">
        <v>61</v>
      </c>
      <c r="AU79" s="361" t="s">
        <v>61</v>
      </c>
      <c r="AV79" s="361" t="s">
        <v>61</v>
      </c>
      <c r="AW79" s="361" t="s">
        <v>61</v>
      </c>
      <c r="AX79" s="361" t="s">
        <v>61</v>
      </c>
    </row>
    <row r="80" spans="2:50" s="71" customFormat="1" ht="13" hidden="1" thickBot="1" x14ac:dyDescent="0.3">
      <c r="B80" s="54" t="s">
        <v>319</v>
      </c>
      <c r="C80" s="475"/>
      <c r="D80" s="415">
        <f t="shared" si="18"/>
        <v>0</v>
      </c>
      <c r="E80" s="401"/>
      <c r="F80" s="464"/>
      <c r="G80" s="411"/>
      <c r="H80" s="80"/>
      <c r="I80" s="80">
        <f>F80</f>
        <v>0</v>
      </c>
      <c r="J80" s="401"/>
      <c r="K80" s="448"/>
      <c r="L80" s="448"/>
      <c r="M80" s="448"/>
      <c r="N80" s="448"/>
      <c r="O80" s="448"/>
      <c r="P80" s="448"/>
      <c r="Q80" s="448"/>
      <c r="R80" s="448"/>
      <c r="S80" s="448"/>
      <c r="T80" s="401"/>
      <c r="U80" s="488"/>
      <c r="W80" s="80">
        <f t="shared" si="10"/>
        <v>0</v>
      </c>
      <c r="AG80" s="360" t="s">
        <v>60</v>
      </c>
      <c r="AH80" s="361" t="s">
        <v>60</v>
      </c>
      <c r="AI80" s="361" t="s">
        <v>60</v>
      </c>
      <c r="AJ80" s="361" t="s">
        <v>60</v>
      </c>
      <c r="AK80" s="361" t="s">
        <v>60</v>
      </c>
      <c r="AL80" s="361" t="s">
        <v>60</v>
      </c>
      <c r="AM80" s="361" t="s">
        <v>60</v>
      </c>
      <c r="AN80" s="361" t="s">
        <v>60</v>
      </c>
      <c r="AO80" s="361" t="s">
        <v>60</v>
      </c>
      <c r="AP80" s="361" t="s">
        <v>60</v>
      </c>
      <c r="AQ80" s="361" t="s">
        <v>60</v>
      </c>
      <c r="AR80" s="361" t="s">
        <v>60</v>
      </c>
      <c r="AS80" s="361" t="s">
        <v>61</v>
      </c>
      <c r="AT80" s="361" t="s">
        <v>60</v>
      </c>
      <c r="AU80" s="361" t="s">
        <v>61</v>
      </c>
      <c r="AV80" s="361" t="s">
        <v>61</v>
      </c>
      <c r="AW80" s="361" t="s">
        <v>60</v>
      </c>
      <c r="AX80" s="361" t="s">
        <v>60</v>
      </c>
    </row>
    <row r="81" spans="2:50" s="71" customFormat="1" ht="13" hidden="1" thickBot="1" x14ac:dyDescent="0.3">
      <c r="B81" s="55" t="s">
        <v>320</v>
      </c>
      <c r="C81" s="477"/>
      <c r="D81" s="441">
        <f t="shared" si="18"/>
        <v>0</v>
      </c>
      <c r="E81" s="401"/>
      <c r="F81" s="489"/>
      <c r="G81" s="411"/>
      <c r="H81" s="88"/>
      <c r="I81" s="88">
        <f>F81</f>
        <v>0</v>
      </c>
      <c r="J81" s="401"/>
      <c r="K81" s="448"/>
      <c r="L81" s="448"/>
      <c r="M81" s="448"/>
      <c r="N81" s="448"/>
      <c r="O81" s="448"/>
      <c r="P81" s="448"/>
      <c r="Q81" s="448"/>
      <c r="R81" s="448"/>
      <c r="S81" s="448"/>
      <c r="T81" s="401"/>
      <c r="U81" s="488"/>
      <c r="W81" s="88">
        <f t="shared" si="10"/>
        <v>0</v>
      </c>
      <c r="AG81" s="360" t="s">
        <v>61</v>
      </c>
      <c r="AH81" s="361" t="s">
        <v>61</v>
      </c>
      <c r="AI81" s="361" t="s">
        <v>61</v>
      </c>
      <c r="AJ81" s="361" t="s">
        <v>61</v>
      </c>
      <c r="AK81" s="361" t="s">
        <v>61</v>
      </c>
      <c r="AL81" s="361" t="s">
        <v>61</v>
      </c>
      <c r="AM81" s="361" t="s">
        <v>61</v>
      </c>
      <c r="AN81" s="361" t="s">
        <v>61</v>
      </c>
      <c r="AO81" s="361" t="s">
        <v>61</v>
      </c>
      <c r="AP81" s="361" t="s">
        <v>60</v>
      </c>
      <c r="AQ81" s="361" t="s">
        <v>61</v>
      </c>
      <c r="AR81" s="361" t="s">
        <v>61</v>
      </c>
      <c r="AS81" s="361" t="s">
        <v>61</v>
      </c>
      <c r="AT81" s="361" t="s">
        <v>61</v>
      </c>
      <c r="AU81" s="361" t="s">
        <v>61</v>
      </c>
      <c r="AV81" s="361" t="s">
        <v>61</v>
      </c>
      <c r="AW81" s="361" t="s">
        <v>61</v>
      </c>
      <c r="AX81" s="361" t="s">
        <v>61</v>
      </c>
    </row>
    <row r="82" spans="2:50" s="71" customFormat="1" ht="13" thickBot="1" x14ac:dyDescent="0.3">
      <c r="B82" s="38" t="s">
        <v>50</v>
      </c>
      <c r="C82" s="78"/>
      <c r="D82" s="418">
        <f t="shared" si="18"/>
        <v>0</v>
      </c>
      <c r="E82" s="401"/>
      <c r="F82" s="419"/>
      <c r="G82" s="411"/>
      <c r="H82" s="407"/>
      <c r="I82" s="407">
        <f>F82</f>
        <v>0</v>
      </c>
      <c r="J82" s="401"/>
      <c r="K82" s="293"/>
      <c r="L82" s="293"/>
      <c r="M82" s="293"/>
      <c r="N82" s="293"/>
      <c r="O82" s="293"/>
      <c r="P82" s="556"/>
      <c r="Q82" s="443">
        <f>IFERROR(P82/$AC$1,0)</f>
        <v>0</v>
      </c>
      <c r="R82" s="293"/>
      <c r="S82" s="557"/>
      <c r="T82" s="401"/>
      <c r="U82" s="408"/>
      <c r="W82" s="407">
        <f t="shared" si="10"/>
        <v>0</v>
      </c>
      <c r="AG82" s="360" t="s">
        <v>60</v>
      </c>
      <c r="AH82" s="361" t="s">
        <v>60</v>
      </c>
      <c r="AI82" s="361" t="s">
        <v>60</v>
      </c>
      <c r="AJ82" s="361" t="s">
        <v>60</v>
      </c>
      <c r="AK82" s="361" t="s">
        <v>60</v>
      </c>
      <c r="AL82" s="361" t="s">
        <v>60</v>
      </c>
      <c r="AM82" s="361" t="s">
        <v>60</v>
      </c>
      <c r="AN82" s="361" t="s">
        <v>60</v>
      </c>
      <c r="AO82" s="361" t="s">
        <v>60</v>
      </c>
      <c r="AP82" s="361" t="s">
        <v>60</v>
      </c>
      <c r="AQ82" s="361" t="s">
        <v>60</v>
      </c>
      <c r="AR82" s="361" t="s">
        <v>60</v>
      </c>
      <c r="AS82" s="361" t="s">
        <v>60</v>
      </c>
      <c r="AT82" s="361" t="s">
        <v>60</v>
      </c>
      <c r="AU82" s="361" t="s">
        <v>60</v>
      </c>
      <c r="AV82" s="361" t="s">
        <v>61</v>
      </c>
      <c r="AW82" s="361" t="s">
        <v>60</v>
      </c>
      <c r="AX82" s="361" t="s">
        <v>60</v>
      </c>
    </row>
    <row r="83" spans="2:50" s="71" customFormat="1" ht="13.5" thickBot="1" x14ac:dyDescent="0.35">
      <c r="B83" s="353"/>
      <c r="C83" s="420"/>
      <c r="D83" s="420"/>
      <c r="E83" s="421"/>
      <c r="F83" s="422"/>
      <c r="G83" s="421"/>
      <c r="H83" s="422"/>
      <c r="I83" s="422"/>
      <c r="J83" s="421"/>
      <c r="K83" s="423"/>
      <c r="L83" s="423"/>
      <c r="M83" s="423"/>
      <c r="N83" s="423"/>
      <c r="O83" s="423"/>
      <c r="P83" s="423"/>
      <c r="Q83" s="423"/>
      <c r="R83" s="423"/>
      <c r="S83" s="423"/>
      <c r="T83" s="421"/>
      <c r="U83" s="127"/>
      <c r="W83" s="409"/>
      <c r="AG83" s="360" t="s">
        <v>60</v>
      </c>
      <c r="AH83" s="361" t="s">
        <v>60</v>
      </c>
      <c r="AI83" s="361" t="s">
        <v>60</v>
      </c>
      <c r="AJ83" s="361" t="s">
        <v>60</v>
      </c>
      <c r="AK83" s="361" t="s">
        <v>60</v>
      </c>
      <c r="AL83" s="361" t="s">
        <v>60</v>
      </c>
      <c r="AM83" s="361" t="s">
        <v>60</v>
      </c>
      <c r="AN83" s="361" t="s">
        <v>60</v>
      </c>
      <c r="AO83" s="361" t="s">
        <v>60</v>
      </c>
      <c r="AP83" s="361" t="s">
        <v>60</v>
      </c>
      <c r="AQ83" s="361" t="s">
        <v>60</v>
      </c>
      <c r="AR83" s="361" t="s">
        <v>60</v>
      </c>
      <c r="AS83" s="361" t="s">
        <v>60</v>
      </c>
      <c r="AT83" s="361" t="s">
        <v>60</v>
      </c>
      <c r="AU83" s="361" t="s">
        <v>61</v>
      </c>
      <c r="AV83" s="361" t="s">
        <v>61</v>
      </c>
      <c r="AW83" s="361" t="s">
        <v>60</v>
      </c>
      <c r="AX83" s="361" t="s">
        <v>60</v>
      </c>
    </row>
    <row r="84" spans="2:50" s="71" customFormat="1" ht="13.5" thickBot="1" x14ac:dyDescent="0.3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291"/>
      <c r="N84" s="74">
        <f>SUM(N86:N136)</f>
        <v>0</v>
      </c>
      <c r="O84" s="291"/>
      <c r="P84" s="75">
        <f>SUM(P85:P136)</f>
        <v>0</v>
      </c>
      <c r="Q84" s="75">
        <f>IFERROR(P84/$AC$1,0)</f>
        <v>0</v>
      </c>
      <c r="R84" s="292"/>
      <c r="S84" s="74">
        <f>SUM(S85:S136)</f>
        <v>0</v>
      </c>
      <c r="T84" s="25"/>
      <c r="U84" s="27"/>
      <c r="W84" s="52">
        <f t="shared" si="10"/>
        <v>0</v>
      </c>
      <c r="AG84" s="360" t="s">
        <v>60</v>
      </c>
      <c r="AH84" s="361" t="s">
        <v>60</v>
      </c>
      <c r="AI84" s="361" t="s">
        <v>60</v>
      </c>
      <c r="AJ84" s="361" t="s">
        <v>60</v>
      </c>
      <c r="AK84" s="361" t="s">
        <v>60</v>
      </c>
      <c r="AL84" s="361" t="s">
        <v>60</v>
      </c>
      <c r="AM84" s="361" t="s">
        <v>60</v>
      </c>
      <c r="AN84" s="361" t="s">
        <v>60</v>
      </c>
      <c r="AO84" s="361" t="s">
        <v>60</v>
      </c>
      <c r="AP84" s="361" t="s">
        <v>60</v>
      </c>
      <c r="AQ84" s="361" t="s">
        <v>60</v>
      </c>
      <c r="AR84" s="361" t="s">
        <v>60</v>
      </c>
      <c r="AS84" s="361" t="s">
        <v>60</v>
      </c>
      <c r="AT84" s="361" t="s">
        <v>60</v>
      </c>
      <c r="AU84" s="361" t="s">
        <v>61</v>
      </c>
      <c r="AV84" s="361" t="s">
        <v>60</v>
      </c>
      <c r="AW84" s="361" t="s">
        <v>60</v>
      </c>
      <c r="AX84" s="361" t="s">
        <v>60</v>
      </c>
    </row>
    <row r="85" spans="2:50" s="71" customFormat="1" ht="13" x14ac:dyDescent="0.3">
      <c r="B85" s="18"/>
      <c r="C85" s="48"/>
      <c r="D85" s="48"/>
      <c r="E85" s="26"/>
      <c r="F85" s="50"/>
      <c r="G85" s="29"/>
      <c r="H85" s="50"/>
      <c r="I85" s="50"/>
      <c r="J85" s="26"/>
      <c r="K85" s="292"/>
      <c r="L85" s="292"/>
      <c r="M85" s="292"/>
      <c r="N85" s="292"/>
      <c r="O85" s="292"/>
      <c r="P85" s="292"/>
      <c r="Q85" s="292"/>
      <c r="R85" s="292"/>
      <c r="S85" s="292"/>
      <c r="T85" s="26"/>
      <c r="U85" s="26"/>
      <c r="W85" s="399"/>
      <c r="AG85" s="360" t="s">
        <v>60</v>
      </c>
      <c r="AH85" s="361" t="s">
        <v>60</v>
      </c>
      <c r="AI85" s="361" t="s">
        <v>60</v>
      </c>
      <c r="AJ85" s="361" t="s">
        <v>60</v>
      </c>
      <c r="AK85" s="361" t="s">
        <v>60</v>
      </c>
      <c r="AL85" s="361" t="s">
        <v>60</v>
      </c>
      <c r="AM85" s="361" t="s">
        <v>60</v>
      </c>
      <c r="AN85" s="361" t="s">
        <v>60</v>
      </c>
      <c r="AO85" s="361" t="s">
        <v>60</v>
      </c>
      <c r="AP85" s="361" t="s">
        <v>60</v>
      </c>
      <c r="AQ85" s="361" t="s">
        <v>60</v>
      </c>
      <c r="AR85" s="361" t="s">
        <v>60</v>
      </c>
      <c r="AS85" s="361" t="s">
        <v>60</v>
      </c>
      <c r="AT85" s="361" t="s">
        <v>60</v>
      </c>
      <c r="AU85" s="361" t="s">
        <v>61</v>
      </c>
      <c r="AV85" s="361" t="s">
        <v>61</v>
      </c>
      <c r="AW85" s="361" t="s">
        <v>60</v>
      </c>
      <c r="AX85" s="361" t="s">
        <v>60</v>
      </c>
    </row>
    <row r="86" spans="2:50" s="71" customFormat="1" ht="12.5" hidden="1" x14ac:dyDescent="0.25">
      <c r="B86" s="338" t="s">
        <v>290</v>
      </c>
      <c r="C86" s="467"/>
      <c r="D86" s="413">
        <f t="shared" ref="D86:D117" si="20">IFERROR(C86/$AC$1,0)</f>
        <v>0</v>
      </c>
      <c r="E86" s="401"/>
      <c r="F86" s="463"/>
      <c r="G86" s="411"/>
      <c r="H86" s="402">
        <f>F86</f>
        <v>0</v>
      </c>
      <c r="I86" s="402"/>
      <c r="J86" s="401"/>
      <c r="K86" s="448"/>
      <c r="L86" s="448"/>
      <c r="M86" s="448"/>
      <c r="N86" s="448"/>
      <c r="O86" s="448"/>
      <c r="P86" s="469"/>
      <c r="Q86" s="444">
        <f>IFERROR(P86/$AC$1,0)</f>
        <v>0</v>
      </c>
      <c r="R86" s="448"/>
      <c r="S86" s="470"/>
      <c r="T86" s="401"/>
      <c r="U86" s="471"/>
      <c r="W86" s="402">
        <f t="shared" si="10"/>
        <v>0</v>
      </c>
      <c r="AG86" s="360" t="s">
        <v>60</v>
      </c>
      <c r="AH86" s="361" t="s">
        <v>60</v>
      </c>
      <c r="AI86" s="361" t="s">
        <v>61</v>
      </c>
      <c r="AJ86" s="361" t="s">
        <v>61</v>
      </c>
      <c r="AK86" s="361" t="s">
        <v>60</v>
      </c>
      <c r="AL86" s="361" t="s">
        <v>61</v>
      </c>
      <c r="AM86" s="361" t="s">
        <v>60</v>
      </c>
      <c r="AN86" s="361" t="s">
        <v>60</v>
      </c>
      <c r="AO86" s="361" t="s">
        <v>61</v>
      </c>
      <c r="AP86" s="361" t="s">
        <v>61</v>
      </c>
      <c r="AQ86" s="361" t="s">
        <v>60</v>
      </c>
      <c r="AR86" s="361" t="s">
        <v>60</v>
      </c>
      <c r="AS86" s="361" t="s">
        <v>61</v>
      </c>
      <c r="AT86" s="361" t="s">
        <v>60</v>
      </c>
      <c r="AU86" s="361" t="s">
        <v>61</v>
      </c>
      <c r="AV86" s="361" t="s">
        <v>61</v>
      </c>
      <c r="AW86" s="361" t="s">
        <v>60</v>
      </c>
      <c r="AX86" s="361" t="s">
        <v>60</v>
      </c>
    </row>
    <row r="87" spans="2:50" s="71" customFormat="1" ht="12.5" hidden="1" x14ac:dyDescent="0.25">
      <c r="B87" s="86" t="s">
        <v>291</v>
      </c>
      <c r="C87" s="472"/>
      <c r="D87" s="440">
        <f t="shared" si="20"/>
        <v>0</v>
      </c>
      <c r="E87" s="401"/>
      <c r="F87" s="490"/>
      <c r="G87" s="411"/>
      <c r="H87" s="80">
        <f>F87</f>
        <v>0</v>
      </c>
      <c r="I87" s="404"/>
      <c r="J87" s="401"/>
      <c r="K87" s="448"/>
      <c r="L87" s="448"/>
      <c r="M87" s="448"/>
      <c r="N87" s="448"/>
      <c r="O87" s="448"/>
      <c r="P87" s="448"/>
      <c r="Q87" s="448"/>
      <c r="R87" s="448"/>
      <c r="S87" s="448"/>
      <c r="T87" s="401"/>
      <c r="U87" s="488"/>
      <c r="W87" s="80">
        <f t="shared" si="10"/>
        <v>0</v>
      </c>
      <c r="AG87" s="360" t="s">
        <v>60</v>
      </c>
      <c r="AH87" s="361" t="s">
        <v>61</v>
      </c>
      <c r="AI87" s="361" t="s">
        <v>61</v>
      </c>
      <c r="AJ87" s="361" t="s">
        <v>61</v>
      </c>
      <c r="AK87" s="361" t="s">
        <v>60</v>
      </c>
      <c r="AL87" s="361" t="s">
        <v>60</v>
      </c>
      <c r="AM87" s="361" t="s">
        <v>61</v>
      </c>
      <c r="AN87" s="361" t="s">
        <v>61</v>
      </c>
      <c r="AO87" s="361" t="s">
        <v>61</v>
      </c>
      <c r="AP87" s="361" t="s">
        <v>61</v>
      </c>
      <c r="AQ87" s="361" t="s">
        <v>60</v>
      </c>
      <c r="AR87" s="361" t="s">
        <v>61</v>
      </c>
      <c r="AS87" s="361" t="s">
        <v>61</v>
      </c>
      <c r="AT87" s="361" t="s">
        <v>61</v>
      </c>
      <c r="AU87" s="361" t="s">
        <v>61</v>
      </c>
      <c r="AV87" s="361" t="s">
        <v>61</v>
      </c>
      <c r="AW87" s="361" t="s">
        <v>61</v>
      </c>
      <c r="AX87" s="361" t="s">
        <v>61</v>
      </c>
    </row>
    <row r="88" spans="2:50" s="71" customFormat="1" ht="12.5" hidden="1" x14ac:dyDescent="0.25">
      <c r="B88" s="86" t="s">
        <v>292</v>
      </c>
      <c r="C88" s="475"/>
      <c r="D88" s="415">
        <f t="shared" si="20"/>
        <v>0</v>
      </c>
      <c r="E88" s="401"/>
      <c r="F88" s="464"/>
      <c r="G88" s="411"/>
      <c r="H88" s="80">
        <f t="shared" ref="H88:H112" si="21">F88</f>
        <v>0</v>
      </c>
      <c r="I88" s="80"/>
      <c r="J88" s="401"/>
      <c r="K88" s="448"/>
      <c r="L88" s="448"/>
      <c r="M88" s="448"/>
      <c r="N88" s="448"/>
      <c r="O88" s="448"/>
      <c r="P88" s="448"/>
      <c r="Q88" s="448"/>
      <c r="R88" s="448"/>
      <c r="S88" s="448"/>
      <c r="T88" s="401"/>
      <c r="U88" s="488"/>
      <c r="W88" s="80">
        <f t="shared" si="10"/>
        <v>0</v>
      </c>
      <c r="AG88" s="360" t="s">
        <v>61</v>
      </c>
      <c r="AH88" s="361" t="s">
        <v>61</v>
      </c>
      <c r="AI88" s="361" t="s">
        <v>61</v>
      </c>
      <c r="AJ88" s="361" t="s">
        <v>61</v>
      </c>
      <c r="AK88" s="361" t="s">
        <v>60</v>
      </c>
      <c r="AL88" s="361" t="s">
        <v>60</v>
      </c>
      <c r="AM88" s="361" t="s">
        <v>61</v>
      </c>
      <c r="AN88" s="361" t="s">
        <v>61</v>
      </c>
      <c r="AO88" s="361" t="s">
        <v>61</v>
      </c>
      <c r="AP88" s="361" t="s">
        <v>61</v>
      </c>
      <c r="AQ88" s="361" t="s">
        <v>60</v>
      </c>
      <c r="AR88" s="361" t="s">
        <v>61</v>
      </c>
      <c r="AS88" s="361" t="s">
        <v>61</v>
      </c>
      <c r="AT88" s="361" t="s">
        <v>61</v>
      </c>
      <c r="AU88" s="361" t="s">
        <v>61</v>
      </c>
      <c r="AV88" s="361" t="s">
        <v>61</v>
      </c>
      <c r="AW88" s="361" t="s">
        <v>61</v>
      </c>
      <c r="AX88" s="361" t="s">
        <v>61</v>
      </c>
    </row>
    <row r="89" spans="2:50" s="71" customFormat="1" ht="12.5" hidden="1" x14ac:dyDescent="0.25">
      <c r="B89" s="86" t="s">
        <v>293</v>
      </c>
      <c r="C89" s="475"/>
      <c r="D89" s="415">
        <f t="shared" si="20"/>
        <v>0</v>
      </c>
      <c r="E89" s="401"/>
      <c r="F89" s="464"/>
      <c r="G89" s="411"/>
      <c r="H89" s="80">
        <f t="shared" si="21"/>
        <v>0</v>
      </c>
      <c r="I89" s="80"/>
      <c r="J89" s="401"/>
      <c r="K89" s="448"/>
      <c r="L89" s="448"/>
      <c r="M89" s="448"/>
      <c r="N89" s="448"/>
      <c r="O89" s="448"/>
      <c r="P89" s="474"/>
      <c r="Q89" s="447">
        <f>IFERROR(P89/$AC$1,0)</f>
        <v>0</v>
      </c>
      <c r="R89" s="448"/>
      <c r="S89" s="464"/>
      <c r="T89" s="401"/>
      <c r="U89" s="488"/>
      <c r="W89" s="80">
        <f t="shared" si="10"/>
        <v>0</v>
      </c>
      <c r="AG89" s="360" t="s">
        <v>60</v>
      </c>
      <c r="AH89" s="361" t="s">
        <v>60</v>
      </c>
      <c r="AI89" s="361" t="s">
        <v>61</v>
      </c>
      <c r="AJ89" s="361" t="s">
        <v>61</v>
      </c>
      <c r="AK89" s="361" t="s">
        <v>61</v>
      </c>
      <c r="AL89" s="361" t="s">
        <v>61</v>
      </c>
      <c r="AM89" s="361" t="s">
        <v>60</v>
      </c>
      <c r="AN89" s="361" t="s">
        <v>60</v>
      </c>
      <c r="AO89" s="361" t="s">
        <v>61</v>
      </c>
      <c r="AP89" s="361" t="s">
        <v>60</v>
      </c>
      <c r="AQ89" s="361" t="s">
        <v>60</v>
      </c>
      <c r="AR89" s="361" t="s">
        <v>61</v>
      </c>
      <c r="AS89" s="361" t="s">
        <v>61</v>
      </c>
      <c r="AT89" s="361" t="s">
        <v>60</v>
      </c>
      <c r="AU89" s="361" t="s">
        <v>61</v>
      </c>
      <c r="AV89" s="361" t="s">
        <v>60</v>
      </c>
      <c r="AW89" s="361" t="s">
        <v>60</v>
      </c>
      <c r="AX89" s="361" t="s">
        <v>60</v>
      </c>
    </row>
    <row r="90" spans="2:50" s="71" customFormat="1" ht="12.5" hidden="1" x14ac:dyDescent="0.25">
      <c r="B90" s="86" t="s">
        <v>294</v>
      </c>
      <c r="C90" s="477"/>
      <c r="D90" s="441">
        <f t="shared" si="20"/>
        <v>0</v>
      </c>
      <c r="E90" s="401"/>
      <c r="F90" s="489"/>
      <c r="G90" s="411"/>
      <c r="H90" s="80">
        <f t="shared" si="21"/>
        <v>0</v>
      </c>
      <c r="I90" s="88"/>
      <c r="J90" s="401"/>
      <c r="K90" s="448"/>
      <c r="L90" s="448"/>
      <c r="M90" s="448"/>
      <c r="N90" s="448"/>
      <c r="O90" s="448"/>
      <c r="P90" s="475"/>
      <c r="Q90" s="415">
        <f>IFERROR(P90/$AC$1,0)</f>
        <v>0</v>
      </c>
      <c r="R90" s="448"/>
      <c r="S90" s="464"/>
      <c r="T90" s="401"/>
      <c r="U90" s="488"/>
      <c r="W90" s="80">
        <f t="shared" si="10"/>
        <v>0</v>
      </c>
      <c r="AG90" s="360" t="s">
        <v>61</v>
      </c>
      <c r="AH90" s="361" t="s">
        <v>60</v>
      </c>
      <c r="AI90" s="361" t="s">
        <v>61</v>
      </c>
      <c r="AJ90" s="361" t="s">
        <v>61</v>
      </c>
      <c r="AK90" s="361" t="s">
        <v>61</v>
      </c>
      <c r="AL90" s="361" t="s">
        <v>61</v>
      </c>
      <c r="AM90" s="361" t="s">
        <v>61</v>
      </c>
      <c r="AN90" s="361" t="s">
        <v>61</v>
      </c>
      <c r="AO90" s="361" t="s">
        <v>60</v>
      </c>
      <c r="AP90" s="361" t="s">
        <v>60</v>
      </c>
      <c r="AQ90" s="361" t="s">
        <v>61</v>
      </c>
      <c r="AR90" s="361" t="s">
        <v>61</v>
      </c>
      <c r="AS90" s="361" t="s">
        <v>61</v>
      </c>
      <c r="AT90" s="361" t="s">
        <v>60</v>
      </c>
      <c r="AU90" s="361" t="s">
        <v>61</v>
      </c>
      <c r="AV90" s="361" t="s">
        <v>60</v>
      </c>
      <c r="AW90" s="361" t="s">
        <v>60</v>
      </c>
      <c r="AX90" s="361" t="s">
        <v>60</v>
      </c>
    </row>
    <row r="91" spans="2:50" s="71" customFormat="1" ht="12.5" hidden="1" x14ac:dyDescent="0.25">
      <c r="B91" s="86" t="s">
        <v>295</v>
      </c>
      <c r="C91" s="477"/>
      <c r="D91" s="441">
        <f t="shared" si="20"/>
        <v>0</v>
      </c>
      <c r="E91" s="401"/>
      <c r="F91" s="489"/>
      <c r="G91" s="411"/>
      <c r="H91" s="80">
        <f t="shared" si="21"/>
        <v>0</v>
      </c>
      <c r="I91" s="88"/>
      <c r="J91" s="401"/>
      <c r="K91" s="448"/>
      <c r="L91" s="448"/>
      <c r="M91" s="448"/>
      <c r="N91" s="448"/>
      <c r="O91" s="448"/>
      <c r="P91" s="475"/>
      <c r="Q91" s="415">
        <f>IFERROR(P91/$AC$1,0)</f>
        <v>0</v>
      </c>
      <c r="R91" s="448"/>
      <c r="S91" s="464"/>
      <c r="T91" s="401"/>
      <c r="U91" s="488"/>
      <c r="W91" s="80">
        <f t="shared" si="10"/>
        <v>0</v>
      </c>
      <c r="AG91" s="360" t="s">
        <v>61</v>
      </c>
      <c r="AH91" s="361" t="s">
        <v>60</v>
      </c>
      <c r="AI91" s="361" t="s">
        <v>61</v>
      </c>
      <c r="AJ91" s="361" t="s">
        <v>61</v>
      </c>
      <c r="AK91" s="361" t="s">
        <v>61</v>
      </c>
      <c r="AL91" s="361" t="s">
        <v>61</v>
      </c>
      <c r="AM91" s="361" t="s">
        <v>61</v>
      </c>
      <c r="AN91" s="361" t="s">
        <v>61</v>
      </c>
      <c r="AO91" s="361" t="s">
        <v>60</v>
      </c>
      <c r="AP91" s="361" t="s">
        <v>61</v>
      </c>
      <c r="AQ91" s="361" t="s">
        <v>61</v>
      </c>
      <c r="AR91" s="361" t="s">
        <v>61</v>
      </c>
      <c r="AS91" s="361" t="s">
        <v>61</v>
      </c>
      <c r="AT91" s="361" t="s">
        <v>60</v>
      </c>
      <c r="AU91" s="361" t="s">
        <v>61</v>
      </c>
      <c r="AV91" s="361" t="s">
        <v>60</v>
      </c>
      <c r="AW91" s="361" t="s">
        <v>60</v>
      </c>
      <c r="AX91" s="361" t="s">
        <v>60</v>
      </c>
    </row>
    <row r="92" spans="2:50" s="71" customFormat="1" ht="12.5" hidden="1" x14ac:dyDescent="0.25">
      <c r="B92" s="70" t="s">
        <v>296</v>
      </c>
      <c r="C92" s="475"/>
      <c r="D92" s="415">
        <f t="shared" si="20"/>
        <v>0</v>
      </c>
      <c r="E92" s="401"/>
      <c r="F92" s="464"/>
      <c r="G92" s="411"/>
      <c r="H92" s="80">
        <f t="shared" si="21"/>
        <v>0</v>
      </c>
      <c r="I92" s="80"/>
      <c r="J92" s="401"/>
      <c r="K92" s="448"/>
      <c r="L92" s="448"/>
      <c r="M92" s="448"/>
      <c r="N92" s="448"/>
      <c r="O92" s="448"/>
      <c r="P92" s="448"/>
      <c r="Q92" s="448"/>
      <c r="R92" s="448"/>
      <c r="S92" s="448"/>
      <c r="T92" s="401"/>
      <c r="U92" s="488"/>
      <c r="W92" s="80">
        <f t="shared" si="10"/>
        <v>0</v>
      </c>
      <c r="AG92" s="360" t="s">
        <v>61</v>
      </c>
      <c r="AH92" s="361" t="s">
        <v>61</v>
      </c>
      <c r="AI92" s="361" t="s">
        <v>61</v>
      </c>
      <c r="AJ92" s="361" t="s">
        <v>61</v>
      </c>
      <c r="AK92" s="361" t="s">
        <v>61</v>
      </c>
      <c r="AL92" s="361" t="s">
        <v>61</v>
      </c>
      <c r="AM92" s="361" t="s">
        <v>61</v>
      </c>
      <c r="AN92" s="361" t="s">
        <v>61</v>
      </c>
      <c r="AO92" s="361" t="s">
        <v>61</v>
      </c>
      <c r="AP92" s="361" t="s">
        <v>61</v>
      </c>
      <c r="AQ92" s="361" t="s">
        <v>60</v>
      </c>
      <c r="AR92" s="361" t="s">
        <v>61</v>
      </c>
      <c r="AS92" s="361" t="s">
        <v>61</v>
      </c>
      <c r="AT92" s="361" t="s">
        <v>61</v>
      </c>
      <c r="AU92" s="361" t="s">
        <v>61</v>
      </c>
      <c r="AV92" s="361" t="s">
        <v>61</v>
      </c>
      <c r="AW92" s="361" t="s">
        <v>61</v>
      </c>
      <c r="AX92" s="361" t="s">
        <v>61</v>
      </c>
    </row>
    <row r="93" spans="2:50" s="71" customFormat="1" ht="12.5" hidden="1" x14ac:dyDescent="0.25">
      <c r="B93" s="55" t="s">
        <v>297</v>
      </c>
      <c r="C93" s="477"/>
      <c r="D93" s="441">
        <f t="shared" si="20"/>
        <v>0</v>
      </c>
      <c r="E93" s="401"/>
      <c r="F93" s="489"/>
      <c r="G93" s="411"/>
      <c r="H93" s="80">
        <f t="shared" si="21"/>
        <v>0</v>
      </c>
      <c r="I93" s="88"/>
      <c r="J93" s="401"/>
      <c r="K93" s="448"/>
      <c r="L93" s="448"/>
      <c r="M93" s="448"/>
      <c r="N93" s="448"/>
      <c r="O93" s="448"/>
      <c r="P93" s="474"/>
      <c r="Q93" s="447">
        <f>IFERROR(P93/$AC$1,0)</f>
        <v>0</v>
      </c>
      <c r="R93" s="448"/>
      <c r="S93" s="464"/>
      <c r="T93" s="401"/>
      <c r="U93" s="488"/>
      <c r="W93" s="80">
        <f t="shared" si="10"/>
        <v>0</v>
      </c>
      <c r="AG93" s="360" t="s">
        <v>61</v>
      </c>
      <c r="AH93" s="361" t="s">
        <v>60</v>
      </c>
      <c r="AI93" s="361" t="s">
        <v>61</v>
      </c>
      <c r="AJ93" s="361" t="s">
        <v>61</v>
      </c>
      <c r="AK93" s="361" t="s">
        <v>61</v>
      </c>
      <c r="AL93" s="361" t="s">
        <v>61</v>
      </c>
      <c r="AM93" s="361" t="s">
        <v>61</v>
      </c>
      <c r="AN93" s="361" t="s">
        <v>61</v>
      </c>
      <c r="AO93" s="361" t="s">
        <v>60</v>
      </c>
      <c r="AP93" s="361" t="s">
        <v>61</v>
      </c>
      <c r="AQ93" s="361" t="s">
        <v>61</v>
      </c>
      <c r="AR93" s="361" t="s">
        <v>61</v>
      </c>
      <c r="AS93" s="361" t="s">
        <v>61</v>
      </c>
      <c r="AT93" s="361" t="s">
        <v>61</v>
      </c>
      <c r="AU93" s="361" t="s">
        <v>61</v>
      </c>
      <c r="AV93" s="361" t="s">
        <v>60</v>
      </c>
      <c r="AW93" s="361" t="s">
        <v>60</v>
      </c>
      <c r="AX93" s="361" t="s">
        <v>60</v>
      </c>
    </row>
    <row r="94" spans="2:50" s="71" customFormat="1" ht="12.5" hidden="1" x14ac:dyDescent="0.25">
      <c r="B94" s="54" t="s">
        <v>298</v>
      </c>
      <c r="C94" s="475"/>
      <c r="D94" s="415">
        <f t="shared" si="20"/>
        <v>0</v>
      </c>
      <c r="E94" s="401"/>
      <c r="F94" s="464"/>
      <c r="G94" s="411"/>
      <c r="H94" s="80">
        <f t="shared" si="21"/>
        <v>0</v>
      </c>
      <c r="I94" s="80"/>
      <c r="J94" s="401"/>
      <c r="K94" s="448"/>
      <c r="L94" s="448"/>
      <c r="M94" s="448"/>
      <c r="N94" s="448"/>
      <c r="O94" s="448"/>
      <c r="P94" s="475"/>
      <c r="Q94" s="415">
        <f>IFERROR(P94/$AC$1,0)</f>
        <v>0</v>
      </c>
      <c r="R94" s="448"/>
      <c r="S94" s="464"/>
      <c r="T94" s="401"/>
      <c r="U94" s="488"/>
      <c r="W94" s="80">
        <f t="shared" si="10"/>
        <v>0</v>
      </c>
      <c r="AG94" s="360" t="s">
        <v>61</v>
      </c>
      <c r="AH94" s="361" t="s">
        <v>60</v>
      </c>
      <c r="AI94" s="361" t="s">
        <v>61</v>
      </c>
      <c r="AJ94" s="361" t="s">
        <v>61</v>
      </c>
      <c r="AK94" s="361" t="s">
        <v>61</v>
      </c>
      <c r="AL94" s="361" t="s">
        <v>61</v>
      </c>
      <c r="AM94" s="361" t="s">
        <v>61</v>
      </c>
      <c r="AN94" s="361" t="s">
        <v>61</v>
      </c>
      <c r="AO94" s="361" t="s">
        <v>60</v>
      </c>
      <c r="AP94" s="361" t="s">
        <v>61</v>
      </c>
      <c r="AQ94" s="361" t="s">
        <v>61</v>
      </c>
      <c r="AR94" s="361" t="s">
        <v>61</v>
      </c>
      <c r="AS94" s="361" t="s">
        <v>61</v>
      </c>
      <c r="AT94" s="361" t="s">
        <v>61</v>
      </c>
      <c r="AU94" s="361" t="s">
        <v>61</v>
      </c>
      <c r="AV94" s="361" t="s">
        <v>60</v>
      </c>
      <c r="AW94" s="361" t="s">
        <v>60</v>
      </c>
      <c r="AX94" s="361" t="s">
        <v>60</v>
      </c>
    </row>
    <row r="95" spans="2:50" s="71" customFormat="1" ht="12.5" hidden="1" x14ac:dyDescent="0.25">
      <c r="B95" s="86" t="s">
        <v>51</v>
      </c>
      <c r="C95" s="475"/>
      <c r="D95" s="415">
        <f t="shared" si="20"/>
        <v>0</v>
      </c>
      <c r="E95" s="401"/>
      <c r="F95" s="464"/>
      <c r="G95" s="411"/>
      <c r="H95" s="80">
        <f t="shared" si="21"/>
        <v>0</v>
      </c>
      <c r="I95" s="80"/>
      <c r="J95" s="401"/>
      <c r="K95" s="448"/>
      <c r="L95" s="448"/>
      <c r="M95" s="448"/>
      <c r="N95" s="448"/>
      <c r="O95" s="448"/>
      <c r="P95" s="475"/>
      <c r="Q95" s="415">
        <f>IFERROR(P95/$AC$1,0)</f>
        <v>0</v>
      </c>
      <c r="R95" s="448"/>
      <c r="S95" s="464"/>
      <c r="T95" s="401"/>
      <c r="U95" s="488"/>
      <c r="W95" s="80">
        <f t="shared" si="10"/>
        <v>0</v>
      </c>
      <c r="AG95" s="360" t="s">
        <v>60</v>
      </c>
      <c r="AH95" s="361" t="s">
        <v>60</v>
      </c>
      <c r="AI95" s="361" t="s">
        <v>61</v>
      </c>
      <c r="AJ95" s="361" t="s">
        <v>61</v>
      </c>
      <c r="AK95" s="361" t="s">
        <v>61</v>
      </c>
      <c r="AL95" s="361" t="s">
        <v>61</v>
      </c>
      <c r="AM95" s="361" t="s">
        <v>61</v>
      </c>
      <c r="AN95" s="361" t="s">
        <v>61</v>
      </c>
      <c r="AO95" s="361" t="s">
        <v>61</v>
      </c>
      <c r="AP95" s="361" t="s">
        <v>61</v>
      </c>
      <c r="AQ95" s="361" t="s">
        <v>61</v>
      </c>
      <c r="AR95" s="361" t="s">
        <v>61</v>
      </c>
      <c r="AS95" s="361" t="s">
        <v>61</v>
      </c>
      <c r="AT95" s="361" t="s">
        <v>60</v>
      </c>
      <c r="AU95" s="361" t="s">
        <v>61</v>
      </c>
      <c r="AV95" s="361" t="s">
        <v>60</v>
      </c>
      <c r="AW95" s="361" t="s">
        <v>60</v>
      </c>
      <c r="AX95" s="361" t="s">
        <v>60</v>
      </c>
    </row>
    <row r="96" spans="2:50" s="71" customFormat="1" ht="12.5" hidden="1" x14ac:dyDescent="0.25">
      <c r="B96" s="86" t="s">
        <v>299</v>
      </c>
      <c r="C96" s="475"/>
      <c r="D96" s="415">
        <f t="shared" si="20"/>
        <v>0</v>
      </c>
      <c r="E96" s="401"/>
      <c r="F96" s="464"/>
      <c r="G96" s="411"/>
      <c r="H96" s="80">
        <f t="shared" si="21"/>
        <v>0</v>
      </c>
      <c r="I96" s="80"/>
      <c r="J96" s="401"/>
      <c r="K96" s="448"/>
      <c r="L96" s="448"/>
      <c r="M96" s="448"/>
      <c r="N96" s="448"/>
      <c r="O96" s="448"/>
      <c r="P96" s="448"/>
      <c r="Q96" s="448"/>
      <c r="R96" s="448"/>
      <c r="S96" s="448"/>
      <c r="T96" s="401"/>
      <c r="U96" s="488"/>
      <c r="W96" s="80">
        <f t="shared" si="10"/>
        <v>0</v>
      </c>
      <c r="AG96" s="360" t="s">
        <v>61</v>
      </c>
      <c r="AH96" s="361" t="s">
        <v>61</v>
      </c>
      <c r="AI96" s="361" t="s">
        <v>60</v>
      </c>
      <c r="AJ96" s="361" t="s">
        <v>60</v>
      </c>
      <c r="AK96" s="361" t="s">
        <v>61</v>
      </c>
      <c r="AL96" s="361" t="s">
        <v>61</v>
      </c>
      <c r="AM96" s="361" t="s">
        <v>61</v>
      </c>
      <c r="AN96" s="361" t="s">
        <v>61</v>
      </c>
      <c r="AO96" s="361" t="s">
        <v>61</v>
      </c>
      <c r="AP96" s="361" t="s">
        <v>61</v>
      </c>
      <c r="AQ96" s="361" t="s">
        <v>61</v>
      </c>
      <c r="AR96" s="361" t="s">
        <v>61</v>
      </c>
      <c r="AS96" s="361" t="s">
        <v>61</v>
      </c>
      <c r="AT96" s="361" t="s">
        <v>61</v>
      </c>
      <c r="AU96" s="361" t="s">
        <v>61</v>
      </c>
      <c r="AV96" s="361" t="s">
        <v>61</v>
      </c>
      <c r="AW96" s="361" t="s">
        <v>61</v>
      </c>
      <c r="AX96" s="361" t="s">
        <v>61</v>
      </c>
    </row>
    <row r="97" spans="2:50" s="71" customFormat="1" ht="12.5" hidden="1" x14ac:dyDescent="0.25">
      <c r="B97" s="55" t="s">
        <v>321</v>
      </c>
      <c r="C97" s="475"/>
      <c r="D97" s="415">
        <f t="shared" si="20"/>
        <v>0</v>
      </c>
      <c r="E97" s="401"/>
      <c r="F97" s="464"/>
      <c r="G97" s="411"/>
      <c r="H97" s="80">
        <f t="shared" si="21"/>
        <v>0</v>
      </c>
      <c r="I97" s="80"/>
      <c r="J97" s="401"/>
      <c r="K97" s="448"/>
      <c r="L97" s="448"/>
      <c r="M97" s="448"/>
      <c r="N97" s="448"/>
      <c r="O97" s="448"/>
      <c r="P97" s="474"/>
      <c r="Q97" s="447">
        <f>IFERROR(P97/$AC$1,0)</f>
        <v>0</v>
      </c>
      <c r="R97" s="448"/>
      <c r="S97" s="479"/>
      <c r="T97" s="401"/>
      <c r="U97" s="488"/>
      <c r="W97" s="80">
        <f t="shared" si="10"/>
        <v>0</v>
      </c>
      <c r="AG97" s="360" t="s">
        <v>61</v>
      </c>
      <c r="AH97" s="361" t="s">
        <v>60</v>
      </c>
      <c r="AI97" s="361" t="s">
        <v>60</v>
      </c>
      <c r="AJ97" s="361" t="s">
        <v>60</v>
      </c>
      <c r="AK97" s="361" t="s">
        <v>61</v>
      </c>
      <c r="AL97" s="361" t="s">
        <v>61</v>
      </c>
      <c r="AM97" s="361" t="s">
        <v>61</v>
      </c>
      <c r="AN97" s="361" t="s">
        <v>61</v>
      </c>
      <c r="AO97" s="361" t="s">
        <v>60</v>
      </c>
      <c r="AP97" s="361" t="s">
        <v>60</v>
      </c>
      <c r="AQ97" s="361" t="s">
        <v>60</v>
      </c>
      <c r="AR97" s="361" t="s">
        <v>61</v>
      </c>
      <c r="AS97" s="361" t="s">
        <v>61</v>
      </c>
      <c r="AT97" s="361" t="s">
        <v>61</v>
      </c>
      <c r="AU97" s="361" t="s">
        <v>61</v>
      </c>
      <c r="AV97" s="361" t="s">
        <v>61</v>
      </c>
      <c r="AW97" s="361" t="s">
        <v>60</v>
      </c>
      <c r="AX97" s="361" t="s">
        <v>60</v>
      </c>
    </row>
    <row r="98" spans="2:50" s="71" customFormat="1" ht="12.5" hidden="1" x14ac:dyDescent="0.25">
      <c r="B98" s="55" t="s">
        <v>301</v>
      </c>
      <c r="C98" s="475"/>
      <c r="D98" s="415">
        <f t="shared" si="20"/>
        <v>0</v>
      </c>
      <c r="E98" s="401"/>
      <c r="F98" s="464"/>
      <c r="G98" s="411"/>
      <c r="H98" s="80">
        <f t="shared" si="21"/>
        <v>0</v>
      </c>
      <c r="I98" s="80"/>
      <c r="J98" s="401"/>
      <c r="K98" s="448"/>
      <c r="L98" s="448"/>
      <c r="M98" s="448"/>
      <c r="N98" s="448"/>
      <c r="O98" s="448"/>
      <c r="P98" s="448"/>
      <c r="Q98" s="448"/>
      <c r="R98" s="448"/>
      <c r="S98" s="448"/>
      <c r="T98" s="401"/>
      <c r="U98" s="488"/>
      <c r="W98" s="80">
        <f t="shared" si="10"/>
        <v>0</v>
      </c>
      <c r="AG98" s="360" t="s">
        <v>61</v>
      </c>
      <c r="AH98" s="361" t="s">
        <v>61</v>
      </c>
      <c r="AI98" s="361" t="s">
        <v>61</v>
      </c>
      <c r="AJ98" s="361" t="s">
        <v>61</v>
      </c>
      <c r="AK98" s="361" t="s">
        <v>61</v>
      </c>
      <c r="AL98" s="361" t="s">
        <v>61</v>
      </c>
      <c r="AM98" s="361" t="s">
        <v>61</v>
      </c>
      <c r="AN98" s="361" t="s">
        <v>61</v>
      </c>
      <c r="AO98" s="361" t="s">
        <v>60</v>
      </c>
      <c r="AP98" s="361" t="s">
        <v>61</v>
      </c>
      <c r="AQ98" s="361" t="s">
        <v>61</v>
      </c>
      <c r="AR98" s="361" t="s">
        <v>61</v>
      </c>
      <c r="AS98" s="361" t="s">
        <v>61</v>
      </c>
      <c r="AT98" s="361" t="s">
        <v>61</v>
      </c>
      <c r="AU98" s="361" t="s">
        <v>61</v>
      </c>
      <c r="AV98" s="361" t="s">
        <v>61</v>
      </c>
      <c r="AW98" s="361" t="s">
        <v>61</v>
      </c>
      <c r="AX98" s="361" t="s">
        <v>61</v>
      </c>
    </row>
    <row r="99" spans="2:50" s="71" customFormat="1" ht="12.5" hidden="1" x14ac:dyDescent="0.25">
      <c r="B99" s="55" t="s">
        <v>302</v>
      </c>
      <c r="C99" s="475"/>
      <c r="D99" s="415">
        <f t="shared" si="20"/>
        <v>0</v>
      </c>
      <c r="E99" s="401"/>
      <c r="F99" s="464"/>
      <c r="G99" s="411"/>
      <c r="H99" s="80"/>
      <c r="I99" s="80">
        <f>F99</f>
        <v>0</v>
      </c>
      <c r="J99" s="401"/>
      <c r="K99" s="448"/>
      <c r="L99" s="448"/>
      <c r="M99" s="448"/>
      <c r="N99" s="448"/>
      <c r="O99" s="448"/>
      <c r="P99" s="448"/>
      <c r="Q99" s="448"/>
      <c r="R99" s="448"/>
      <c r="S99" s="448"/>
      <c r="T99" s="401"/>
      <c r="U99" s="488"/>
      <c r="W99" s="80">
        <f t="shared" si="10"/>
        <v>0</v>
      </c>
      <c r="AG99" s="360" t="s">
        <v>61</v>
      </c>
      <c r="AH99" s="361" t="s">
        <v>61</v>
      </c>
      <c r="AI99" s="361" t="s">
        <v>61</v>
      </c>
      <c r="AJ99" s="361" t="s">
        <v>61</v>
      </c>
      <c r="AK99" s="361" t="s">
        <v>61</v>
      </c>
      <c r="AL99" s="361" t="s">
        <v>61</v>
      </c>
      <c r="AM99" s="361" t="s">
        <v>61</v>
      </c>
      <c r="AN99" s="361" t="s">
        <v>61</v>
      </c>
      <c r="AO99" s="361" t="s">
        <v>61</v>
      </c>
      <c r="AP99" s="361" t="s">
        <v>61</v>
      </c>
      <c r="AQ99" s="361" t="s">
        <v>61</v>
      </c>
      <c r="AR99" s="361" t="s">
        <v>61</v>
      </c>
      <c r="AS99" s="361" t="s">
        <v>61</v>
      </c>
      <c r="AT99" s="361" t="s">
        <v>61</v>
      </c>
      <c r="AU99" s="361" t="s">
        <v>61</v>
      </c>
      <c r="AV99" s="361" t="s">
        <v>61</v>
      </c>
      <c r="AW99" s="361" t="s">
        <v>61</v>
      </c>
      <c r="AX99" s="361" t="s">
        <v>61</v>
      </c>
    </row>
    <row r="100" spans="2:50" s="71" customFormat="1" ht="12.5" hidden="1" x14ac:dyDescent="0.25">
      <c r="B100" s="55" t="s">
        <v>303</v>
      </c>
      <c r="C100" s="475"/>
      <c r="D100" s="415">
        <f t="shared" si="20"/>
        <v>0</v>
      </c>
      <c r="E100" s="401"/>
      <c r="F100" s="464"/>
      <c r="G100" s="411"/>
      <c r="H100" s="80">
        <f t="shared" si="21"/>
        <v>0</v>
      </c>
      <c r="I100" s="80"/>
      <c r="J100" s="401"/>
      <c r="K100" s="448"/>
      <c r="L100" s="448"/>
      <c r="M100" s="448"/>
      <c r="N100" s="448"/>
      <c r="O100" s="448"/>
      <c r="P100" s="448"/>
      <c r="Q100" s="448"/>
      <c r="R100" s="448"/>
      <c r="S100" s="448"/>
      <c r="T100" s="401"/>
      <c r="U100" s="488"/>
      <c r="W100" s="80">
        <f t="shared" si="10"/>
        <v>0</v>
      </c>
      <c r="AG100" s="360" t="s">
        <v>60</v>
      </c>
      <c r="AH100" s="361" t="s">
        <v>61</v>
      </c>
      <c r="AI100" s="361" t="s">
        <v>61</v>
      </c>
      <c r="AJ100" s="361" t="s">
        <v>61</v>
      </c>
      <c r="AK100" s="361" t="s">
        <v>61</v>
      </c>
      <c r="AL100" s="361" t="s">
        <v>60</v>
      </c>
      <c r="AM100" s="361" t="s">
        <v>61</v>
      </c>
      <c r="AN100" s="361" t="s">
        <v>61</v>
      </c>
      <c r="AO100" s="361" t="s">
        <v>60</v>
      </c>
      <c r="AP100" s="361" t="s">
        <v>61</v>
      </c>
      <c r="AQ100" s="361" t="s">
        <v>60</v>
      </c>
      <c r="AR100" s="361" t="s">
        <v>61</v>
      </c>
      <c r="AS100" s="361" t="s">
        <v>61</v>
      </c>
      <c r="AT100" s="361" t="s">
        <v>61</v>
      </c>
      <c r="AU100" s="361" t="s">
        <v>61</v>
      </c>
      <c r="AV100" s="361" t="s">
        <v>61</v>
      </c>
      <c r="AW100" s="361" t="s">
        <v>61</v>
      </c>
      <c r="AX100" s="361" t="s">
        <v>61</v>
      </c>
    </row>
    <row r="101" spans="2:50" s="71" customFormat="1" ht="12.5" hidden="1" x14ac:dyDescent="0.25">
      <c r="B101" s="55" t="s">
        <v>49</v>
      </c>
      <c r="C101" s="475"/>
      <c r="D101" s="415">
        <f t="shared" si="20"/>
        <v>0</v>
      </c>
      <c r="E101" s="401"/>
      <c r="F101" s="464"/>
      <c r="G101" s="411"/>
      <c r="H101" s="80">
        <f t="shared" si="21"/>
        <v>0</v>
      </c>
      <c r="I101" s="80"/>
      <c r="J101" s="401"/>
      <c r="K101" s="448"/>
      <c r="L101" s="448"/>
      <c r="M101" s="448"/>
      <c r="N101" s="448"/>
      <c r="O101" s="448"/>
      <c r="P101" s="474"/>
      <c r="Q101" s="447">
        <f>IFERROR(P101/$AC$1,0)</f>
        <v>0</v>
      </c>
      <c r="R101" s="448"/>
      <c r="S101" s="479"/>
      <c r="T101" s="401"/>
      <c r="U101" s="488"/>
      <c r="W101" s="80">
        <f t="shared" si="10"/>
        <v>0</v>
      </c>
      <c r="AG101" s="360" t="s">
        <v>61</v>
      </c>
      <c r="AH101" s="361" t="s">
        <v>60</v>
      </c>
      <c r="AI101" s="361" t="s">
        <v>61</v>
      </c>
      <c r="AJ101" s="361" t="s">
        <v>61</v>
      </c>
      <c r="AK101" s="361" t="s">
        <v>61</v>
      </c>
      <c r="AL101" s="361" t="s">
        <v>61</v>
      </c>
      <c r="AM101" s="361" t="s">
        <v>61</v>
      </c>
      <c r="AN101" s="361" t="s">
        <v>61</v>
      </c>
      <c r="AO101" s="361" t="s">
        <v>61</v>
      </c>
      <c r="AP101" s="361" t="s">
        <v>61</v>
      </c>
      <c r="AQ101" s="361" t="s">
        <v>61</v>
      </c>
      <c r="AR101" s="361" t="s">
        <v>61</v>
      </c>
      <c r="AS101" s="361" t="s">
        <v>61</v>
      </c>
      <c r="AT101" s="361" t="s">
        <v>61</v>
      </c>
      <c r="AU101" s="361" t="s">
        <v>61</v>
      </c>
      <c r="AV101" s="361" t="s">
        <v>61</v>
      </c>
      <c r="AW101" s="361" t="s">
        <v>60</v>
      </c>
      <c r="AX101" s="361" t="s">
        <v>60</v>
      </c>
    </row>
    <row r="102" spans="2:50" s="71" customFormat="1" ht="12.5" hidden="1" x14ac:dyDescent="0.25">
      <c r="B102" s="55" t="s">
        <v>304</v>
      </c>
      <c r="C102" s="475"/>
      <c r="D102" s="415">
        <f t="shared" si="20"/>
        <v>0</v>
      </c>
      <c r="E102" s="401"/>
      <c r="F102" s="464"/>
      <c r="G102" s="411"/>
      <c r="H102" s="80">
        <f t="shared" si="21"/>
        <v>0</v>
      </c>
      <c r="I102" s="80"/>
      <c r="J102" s="401"/>
      <c r="K102" s="448"/>
      <c r="L102" s="448"/>
      <c r="M102" s="448"/>
      <c r="N102" s="448"/>
      <c r="O102" s="448"/>
      <c r="P102" s="448"/>
      <c r="Q102" s="448"/>
      <c r="R102" s="448"/>
      <c r="S102" s="448"/>
      <c r="T102" s="401"/>
      <c r="U102" s="488"/>
      <c r="W102" s="80">
        <f t="shared" si="10"/>
        <v>0</v>
      </c>
      <c r="AG102" s="360" t="s">
        <v>61</v>
      </c>
      <c r="AH102" s="361" t="s">
        <v>61</v>
      </c>
      <c r="AI102" s="361" t="s">
        <v>61</v>
      </c>
      <c r="AJ102" s="361" t="s">
        <v>61</v>
      </c>
      <c r="AK102" s="361" t="s">
        <v>61</v>
      </c>
      <c r="AL102" s="361" t="s">
        <v>61</v>
      </c>
      <c r="AM102" s="361" t="s">
        <v>60</v>
      </c>
      <c r="AN102" s="361" t="s">
        <v>60</v>
      </c>
      <c r="AO102" s="361" t="s">
        <v>61</v>
      </c>
      <c r="AP102" s="361" t="s">
        <v>61</v>
      </c>
      <c r="AQ102" s="361" t="s">
        <v>61</v>
      </c>
      <c r="AR102" s="361" t="s">
        <v>61</v>
      </c>
      <c r="AS102" s="361" t="s">
        <v>61</v>
      </c>
      <c r="AT102" s="361" t="s">
        <v>61</v>
      </c>
      <c r="AU102" s="361" t="s">
        <v>61</v>
      </c>
      <c r="AV102" s="361" t="s">
        <v>61</v>
      </c>
      <c r="AW102" s="361" t="s">
        <v>61</v>
      </c>
      <c r="AX102" s="361" t="s">
        <v>61</v>
      </c>
    </row>
    <row r="103" spans="2:50" s="71" customFormat="1" ht="12.5" hidden="1" x14ac:dyDescent="0.25">
      <c r="B103" s="54" t="s">
        <v>305</v>
      </c>
      <c r="C103" s="475"/>
      <c r="D103" s="415">
        <f t="shared" si="20"/>
        <v>0</v>
      </c>
      <c r="E103" s="401"/>
      <c r="F103" s="464"/>
      <c r="G103" s="411"/>
      <c r="H103" s="80">
        <f t="shared" si="21"/>
        <v>0</v>
      </c>
      <c r="I103" s="80"/>
      <c r="J103" s="401"/>
      <c r="K103" s="448"/>
      <c r="L103" s="448"/>
      <c r="M103" s="448"/>
      <c r="N103" s="448"/>
      <c r="O103" s="448"/>
      <c r="P103" s="448"/>
      <c r="Q103" s="448"/>
      <c r="R103" s="448"/>
      <c r="S103" s="448"/>
      <c r="T103" s="401"/>
      <c r="U103" s="488"/>
      <c r="W103" s="80">
        <f t="shared" si="10"/>
        <v>0</v>
      </c>
      <c r="AG103" s="360" t="s">
        <v>61</v>
      </c>
      <c r="AH103" s="361" t="s">
        <v>61</v>
      </c>
      <c r="AI103" s="361" t="s">
        <v>61</v>
      </c>
      <c r="AJ103" s="361" t="s">
        <v>61</v>
      </c>
      <c r="AK103" s="361" t="s">
        <v>61</v>
      </c>
      <c r="AL103" s="361" t="s">
        <v>61</v>
      </c>
      <c r="AM103" s="361" t="s">
        <v>60</v>
      </c>
      <c r="AN103" s="361" t="s">
        <v>60</v>
      </c>
      <c r="AO103" s="361" t="s">
        <v>61</v>
      </c>
      <c r="AP103" s="361" t="s">
        <v>61</v>
      </c>
      <c r="AQ103" s="361" t="s">
        <v>61</v>
      </c>
      <c r="AR103" s="361" t="s">
        <v>61</v>
      </c>
      <c r="AS103" s="361" t="s">
        <v>61</v>
      </c>
      <c r="AT103" s="361" t="s">
        <v>61</v>
      </c>
      <c r="AU103" s="361" t="s">
        <v>61</v>
      </c>
      <c r="AV103" s="361" t="s">
        <v>61</v>
      </c>
      <c r="AW103" s="361" t="s">
        <v>61</v>
      </c>
      <c r="AX103" s="361" t="s">
        <v>61</v>
      </c>
    </row>
    <row r="104" spans="2:50" s="71" customFormat="1" ht="12.5" hidden="1" x14ac:dyDescent="0.25">
      <c r="B104" s="55" t="s">
        <v>145</v>
      </c>
      <c r="C104" s="475"/>
      <c r="D104" s="415">
        <f t="shared" si="20"/>
        <v>0</v>
      </c>
      <c r="E104" s="401"/>
      <c r="F104" s="464"/>
      <c r="G104" s="411"/>
      <c r="H104" s="80">
        <f t="shared" si="21"/>
        <v>0</v>
      </c>
      <c r="I104" s="80"/>
      <c r="J104" s="401"/>
      <c r="K104" s="448"/>
      <c r="L104" s="448"/>
      <c r="M104" s="448"/>
      <c r="N104" s="448"/>
      <c r="O104" s="448"/>
      <c r="P104" s="474"/>
      <c r="Q104" s="447">
        <f t="shared" ref="Q104:Q109" si="22">IFERROR(P104/$AC$1,0)</f>
        <v>0</v>
      </c>
      <c r="R104" s="448"/>
      <c r="S104" s="464"/>
      <c r="T104" s="401"/>
      <c r="U104" s="488"/>
      <c r="W104" s="80">
        <f t="shared" si="10"/>
        <v>0</v>
      </c>
      <c r="AG104" s="360" t="s">
        <v>60</v>
      </c>
      <c r="AH104" s="361" t="s">
        <v>60</v>
      </c>
      <c r="AI104" s="361" t="s">
        <v>61</v>
      </c>
      <c r="AJ104" s="361" t="s">
        <v>61</v>
      </c>
      <c r="AK104" s="361" t="s">
        <v>60</v>
      </c>
      <c r="AL104" s="361" t="s">
        <v>60</v>
      </c>
      <c r="AM104" s="361" t="s">
        <v>61</v>
      </c>
      <c r="AN104" s="361" t="s">
        <v>61</v>
      </c>
      <c r="AO104" s="361" t="s">
        <v>60</v>
      </c>
      <c r="AP104" s="361" t="s">
        <v>60</v>
      </c>
      <c r="AQ104" s="361" t="s">
        <v>60</v>
      </c>
      <c r="AR104" s="361" t="s">
        <v>61</v>
      </c>
      <c r="AS104" s="361" t="s">
        <v>61</v>
      </c>
      <c r="AT104" s="361" t="s">
        <v>60</v>
      </c>
      <c r="AU104" s="361" t="s">
        <v>61</v>
      </c>
      <c r="AV104" s="361" t="s">
        <v>60</v>
      </c>
      <c r="AW104" s="361" t="s">
        <v>60</v>
      </c>
      <c r="AX104" s="361" t="s">
        <v>60</v>
      </c>
    </row>
    <row r="105" spans="2:50" s="71" customFormat="1" ht="13" hidden="1" thickBot="1" x14ac:dyDescent="0.3">
      <c r="B105" s="55" t="s">
        <v>306</v>
      </c>
      <c r="C105" s="475"/>
      <c r="D105" s="415">
        <f t="shared" si="20"/>
        <v>0</v>
      </c>
      <c r="E105" s="401"/>
      <c r="F105" s="464"/>
      <c r="G105" s="411"/>
      <c r="H105" s="80">
        <f t="shared" si="21"/>
        <v>0</v>
      </c>
      <c r="I105" s="80"/>
      <c r="J105" s="401"/>
      <c r="K105" s="486"/>
      <c r="L105" s="446">
        <f>IFERROR(K105/$AC$1,0)</f>
        <v>0</v>
      </c>
      <c r="M105" s="448"/>
      <c r="N105" s="487"/>
      <c r="O105" s="448"/>
      <c r="P105" s="475"/>
      <c r="Q105" s="415">
        <f t="shared" si="22"/>
        <v>0</v>
      </c>
      <c r="R105" s="448"/>
      <c r="S105" s="464"/>
      <c r="T105" s="401"/>
      <c r="U105" s="488"/>
      <c r="W105" s="80">
        <f t="shared" si="10"/>
        <v>0</v>
      </c>
      <c r="AG105" s="360" t="s">
        <v>61</v>
      </c>
      <c r="AH105" s="361" t="s">
        <v>60</v>
      </c>
      <c r="AI105" s="361" t="s">
        <v>61</v>
      </c>
      <c r="AJ105" s="361" t="s">
        <v>60</v>
      </c>
      <c r="AK105" s="361" t="s">
        <v>60</v>
      </c>
      <c r="AL105" s="361" t="s">
        <v>61</v>
      </c>
      <c r="AM105" s="361" t="s">
        <v>61</v>
      </c>
      <c r="AN105" s="361" t="s">
        <v>61</v>
      </c>
      <c r="AO105" s="361" t="s">
        <v>61</v>
      </c>
      <c r="AP105" s="361" t="s">
        <v>60</v>
      </c>
      <c r="AQ105" s="361" t="s">
        <v>60</v>
      </c>
      <c r="AR105" s="361" t="s">
        <v>61</v>
      </c>
      <c r="AS105" s="361" t="s">
        <v>61</v>
      </c>
      <c r="AT105" s="361" t="s">
        <v>61</v>
      </c>
      <c r="AU105" s="361" t="s">
        <v>61</v>
      </c>
      <c r="AV105" s="361" t="s">
        <v>61</v>
      </c>
      <c r="AW105" s="361" t="s">
        <v>61</v>
      </c>
      <c r="AX105" s="361" t="s">
        <v>61</v>
      </c>
    </row>
    <row r="106" spans="2:50" s="71" customFormat="1" ht="12.5" hidden="1" x14ac:dyDescent="0.25">
      <c r="B106" s="54" t="s">
        <v>307</v>
      </c>
      <c r="C106" s="475"/>
      <c r="D106" s="415">
        <f t="shared" si="20"/>
        <v>0</v>
      </c>
      <c r="E106" s="401"/>
      <c r="F106" s="464"/>
      <c r="G106" s="411"/>
      <c r="H106" s="80">
        <f t="shared" si="21"/>
        <v>0</v>
      </c>
      <c r="I106" s="80"/>
      <c r="J106" s="401"/>
      <c r="K106" s="448"/>
      <c r="L106" s="448"/>
      <c r="M106" s="448"/>
      <c r="N106" s="448"/>
      <c r="O106" s="448"/>
      <c r="P106" s="475"/>
      <c r="Q106" s="415">
        <f t="shared" si="22"/>
        <v>0</v>
      </c>
      <c r="R106" s="448"/>
      <c r="S106" s="464"/>
      <c r="T106" s="401"/>
      <c r="U106" s="488"/>
      <c r="W106" s="80">
        <f t="shared" si="10"/>
        <v>0</v>
      </c>
      <c r="AG106" s="360" t="s">
        <v>60</v>
      </c>
      <c r="AH106" s="361" t="s">
        <v>60</v>
      </c>
      <c r="AI106" s="361" t="s">
        <v>61</v>
      </c>
      <c r="AJ106" s="361" t="s">
        <v>60</v>
      </c>
      <c r="AK106" s="361" t="s">
        <v>60</v>
      </c>
      <c r="AL106" s="361" t="s">
        <v>61</v>
      </c>
      <c r="AM106" s="361" t="s">
        <v>61</v>
      </c>
      <c r="AN106" s="361" t="s">
        <v>61</v>
      </c>
      <c r="AO106" s="361" t="s">
        <v>61</v>
      </c>
      <c r="AP106" s="361" t="s">
        <v>60</v>
      </c>
      <c r="AQ106" s="361" t="s">
        <v>60</v>
      </c>
      <c r="AR106" s="361" t="s">
        <v>61</v>
      </c>
      <c r="AS106" s="361" t="s">
        <v>61</v>
      </c>
      <c r="AT106" s="361" t="s">
        <v>61</v>
      </c>
      <c r="AU106" s="361" t="s">
        <v>61</v>
      </c>
      <c r="AV106" s="361" t="s">
        <v>61</v>
      </c>
      <c r="AW106" s="361" t="s">
        <v>60</v>
      </c>
      <c r="AX106" s="361" t="s">
        <v>60</v>
      </c>
    </row>
    <row r="107" spans="2:50" s="71" customFormat="1" ht="12.5" hidden="1" x14ac:dyDescent="0.25">
      <c r="B107" s="55" t="s">
        <v>308</v>
      </c>
      <c r="C107" s="475"/>
      <c r="D107" s="415">
        <f t="shared" si="20"/>
        <v>0</v>
      </c>
      <c r="E107" s="401"/>
      <c r="F107" s="464"/>
      <c r="G107" s="411"/>
      <c r="H107" s="80">
        <f t="shared" si="21"/>
        <v>0</v>
      </c>
      <c r="I107" s="80"/>
      <c r="J107" s="401"/>
      <c r="K107" s="469"/>
      <c r="L107" s="444">
        <f>IFERROR(K107/$AC$1,0)</f>
        <v>0</v>
      </c>
      <c r="M107" s="448"/>
      <c r="N107" s="463"/>
      <c r="O107" s="448"/>
      <c r="P107" s="475"/>
      <c r="Q107" s="415">
        <f t="shared" si="22"/>
        <v>0</v>
      </c>
      <c r="R107" s="448"/>
      <c r="S107" s="464"/>
      <c r="T107" s="401"/>
      <c r="U107" s="488"/>
      <c r="W107" s="80">
        <f t="shared" si="10"/>
        <v>0</v>
      </c>
      <c r="AG107" s="360" t="s">
        <v>60</v>
      </c>
      <c r="AH107" s="361" t="s">
        <v>60</v>
      </c>
      <c r="AI107" s="361" t="s">
        <v>61</v>
      </c>
      <c r="AJ107" s="361" t="s">
        <v>60</v>
      </c>
      <c r="AK107" s="361" t="s">
        <v>61</v>
      </c>
      <c r="AL107" s="361" t="s">
        <v>61</v>
      </c>
      <c r="AM107" s="361" t="s">
        <v>61</v>
      </c>
      <c r="AN107" s="361" t="s">
        <v>61</v>
      </c>
      <c r="AO107" s="361" t="s">
        <v>61</v>
      </c>
      <c r="AP107" s="361" t="s">
        <v>61</v>
      </c>
      <c r="AQ107" s="361" t="s">
        <v>61</v>
      </c>
      <c r="AR107" s="361" t="s">
        <v>61</v>
      </c>
      <c r="AS107" s="361" t="s">
        <v>61</v>
      </c>
      <c r="AT107" s="361" t="s">
        <v>61</v>
      </c>
      <c r="AU107" s="361" t="s">
        <v>61</v>
      </c>
      <c r="AV107" s="361" t="s">
        <v>61</v>
      </c>
      <c r="AW107" s="361" t="s">
        <v>60</v>
      </c>
      <c r="AX107" s="361" t="s">
        <v>60</v>
      </c>
    </row>
    <row r="108" spans="2:50" s="71" customFormat="1" ht="12.5" hidden="1" x14ac:dyDescent="0.25">
      <c r="B108" s="55" t="s">
        <v>309</v>
      </c>
      <c r="C108" s="475"/>
      <c r="D108" s="415">
        <f t="shared" si="20"/>
        <v>0</v>
      </c>
      <c r="E108" s="401"/>
      <c r="F108" s="464"/>
      <c r="G108" s="411"/>
      <c r="H108" s="80">
        <f t="shared" si="21"/>
        <v>0</v>
      </c>
      <c r="I108" s="80"/>
      <c r="J108" s="401"/>
      <c r="K108" s="475"/>
      <c r="L108" s="415">
        <f>IFERROR(K108/$AC$1,0)</f>
        <v>0</v>
      </c>
      <c r="M108" s="448"/>
      <c r="N108" s="464"/>
      <c r="O108" s="448"/>
      <c r="P108" s="475"/>
      <c r="Q108" s="415">
        <f t="shared" si="22"/>
        <v>0</v>
      </c>
      <c r="R108" s="448"/>
      <c r="S108" s="464"/>
      <c r="T108" s="401"/>
      <c r="U108" s="488"/>
      <c r="W108" s="80">
        <f t="shared" si="10"/>
        <v>0</v>
      </c>
      <c r="AG108" s="360" t="s">
        <v>60</v>
      </c>
      <c r="AH108" s="361" t="s">
        <v>60</v>
      </c>
      <c r="AI108" s="361" t="s">
        <v>61</v>
      </c>
      <c r="AJ108" s="361" t="s">
        <v>60</v>
      </c>
      <c r="AK108" s="361" t="s">
        <v>61</v>
      </c>
      <c r="AL108" s="361" t="s">
        <v>61</v>
      </c>
      <c r="AM108" s="361" t="s">
        <v>61</v>
      </c>
      <c r="AN108" s="361" t="s">
        <v>61</v>
      </c>
      <c r="AO108" s="361" t="s">
        <v>60</v>
      </c>
      <c r="AP108" s="361" t="s">
        <v>61</v>
      </c>
      <c r="AQ108" s="361" t="s">
        <v>61</v>
      </c>
      <c r="AR108" s="361" t="s">
        <v>61</v>
      </c>
      <c r="AS108" s="361" t="s">
        <v>61</v>
      </c>
      <c r="AT108" s="361" t="s">
        <v>61</v>
      </c>
      <c r="AU108" s="361" t="s">
        <v>61</v>
      </c>
      <c r="AV108" s="361" t="s">
        <v>61</v>
      </c>
      <c r="AW108" s="361" t="s">
        <v>60</v>
      </c>
      <c r="AX108" s="361" t="s">
        <v>60</v>
      </c>
    </row>
    <row r="109" spans="2:50" s="71" customFormat="1" ht="12.5" hidden="1" x14ac:dyDescent="0.25">
      <c r="B109" s="55" t="s">
        <v>310</v>
      </c>
      <c r="C109" s="475"/>
      <c r="D109" s="415">
        <f t="shared" si="20"/>
        <v>0</v>
      </c>
      <c r="E109" s="401"/>
      <c r="F109" s="464"/>
      <c r="G109" s="411"/>
      <c r="H109" s="80">
        <f t="shared" si="21"/>
        <v>0</v>
      </c>
      <c r="I109" s="80"/>
      <c r="J109" s="401"/>
      <c r="K109" s="475"/>
      <c r="L109" s="415">
        <f>IFERROR(K109/$AC$1,0)</f>
        <v>0</v>
      </c>
      <c r="M109" s="448"/>
      <c r="N109" s="464"/>
      <c r="O109" s="448"/>
      <c r="P109" s="475"/>
      <c r="Q109" s="415">
        <f t="shared" si="22"/>
        <v>0</v>
      </c>
      <c r="R109" s="448"/>
      <c r="S109" s="464"/>
      <c r="T109" s="401"/>
      <c r="U109" s="488"/>
      <c r="W109" s="80">
        <f t="shared" si="10"/>
        <v>0</v>
      </c>
      <c r="AG109" s="360" t="s">
        <v>60</v>
      </c>
      <c r="AH109" s="361" t="s">
        <v>60</v>
      </c>
      <c r="AI109" s="361" t="s">
        <v>61</v>
      </c>
      <c r="AJ109" s="361" t="s">
        <v>60</v>
      </c>
      <c r="AK109" s="361" t="s">
        <v>61</v>
      </c>
      <c r="AL109" s="361" t="s">
        <v>61</v>
      </c>
      <c r="AM109" s="361" t="s">
        <v>61</v>
      </c>
      <c r="AN109" s="361" t="s">
        <v>61</v>
      </c>
      <c r="AO109" s="361" t="s">
        <v>61</v>
      </c>
      <c r="AP109" s="361" t="s">
        <v>60</v>
      </c>
      <c r="AQ109" s="361" t="s">
        <v>61</v>
      </c>
      <c r="AR109" s="361" t="s">
        <v>61</v>
      </c>
      <c r="AS109" s="361" t="s">
        <v>61</v>
      </c>
      <c r="AT109" s="361" t="s">
        <v>61</v>
      </c>
      <c r="AU109" s="361" t="s">
        <v>61</v>
      </c>
      <c r="AV109" s="361" t="s">
        <v>61</v>
      </c>
      <c r="AW109" s="361" t="s">
        <v>61</v>
      </c>
      <c r="AX109" s="361" t="s">
        <v>61</v>
      </c>
    </row>
    <row r="110" spans="2:50" s="71" customFormat="1" ht="12.5" hidden="1" x14ac:dyDescent="0.25">
      <c r="B110" s="55" t="s">
        <v>311</v>
      </c>
      <c r="C110" s="475"/>
      <c r="D110" s="415">
        <f t="shared" si="20"/>
        <v>0</v>
      </c>
      <c r="E110" s="401"/>
      <c r="F110" s="464"/>
      <c r="G110" s="411"/>
      <c r="H110" s="80">
        <f t="shared" si="21"/>
        <v>0</v>
      </c>
      <c r="I110" s="80"/>
      <c r="J110" s="401"/>
      <c r="K110" s="448"/>
      <c r="L110" s="448"/>
      <c r="M110" s="448"/>
      <c r="N110" s="448"/>
      <c r="O110" s="448"/>
      <c r="P110" s="448"/>
      <c r="Q110" s="448"/>
      <c r="R110" s="448"/>
      <c r="S110" s="448"/>
      <c r="T110" s="401"/>
      <c r="U110" s="488"/>
      <c r="W110" s="80">
        <f t="shared" si="10"/>
        <v>0</v>
      </c>
      <c r="AG110" s="360" t="s">
        <v>60</v>
      </c>
      <c r="AH110" s="361" t="s">
        <v>61</v>
      </c>
      <c r="AI110" s="361" t="s">
        <v>61</v>
      </c>
      <c r="AJ110" s="361" t="s">
        <v>60</v>
      </c>
      <c r="AK110" s="361" t="s">
        <v>61</v>
      </c>
      <c r="AL110" s="361" t="s">
        <v>61</v>
      </c>
      <c r="AM110" s="361" t="s">
        <v>61</v>
      </c>
      <c r="AN110" s="361" t="s">
        <v>61</v>
      </c>
      <c r="AO110" s="361" t="s">
        <v>61</v>
      </c>
      <c r="AP110" s="361" t="s">
        <v>61</v>
      </c>
      <c r="AQ110" s="361" t="s">
        <v>61</v>
      </c>
      <c r="AR110" s="361" t="s">
        <v>61</v>
      </c>
      <c r="AS110" s="361" t="s">
        <v>61</v>
      </c>
      <c r="AT110" s="361" t="s">
        <v>61</v>
      </c>
      <c r="AU110" s="361" t="s">
        <v>61</v>
      </c>
      <c r="AV110" s="361" t="s">
        <v>61</v>
      </c>
      <c r="AW110" s="361" t="s">
        <v>61</v>
      </c>
      <c r="AX110" s="361" t="s">
        <v>61</v>
      </c>
    </row>
    <row r="111" spans="2:50" s="71" customFormat="1" ht="12.5" hidden="1" x14ac:dyDescent="0.25">
      <c r="B111" s="54" t="s">
        <v>312</v>
      </c>
      <c r="C111" s="475"/>
      <c r="D111" s="415">
        <f t="shared" si="20"/>
        <v>0</v>
      </c>
      <c r="E111" s="401"/>
      <c r="F111" s="464"/>
      <c r="G111" s="411"/>
      <c r="H111" s="80">
        <f t="shared" si="21"/>
        <v>0</v>
      </c>
      <c r="I111" s="80"/>
      <c r="J111" s="401"/>
      <c r="K111" s="448"/>
      <c r="L111" s="448"/>
      <c r="M111" s="448"/>
      <c r="N111" s="448"/>
      <c r="O111" s="448"/>
      <c r="P111" s="448"/>
      <c r="Q111" s="448"/>
      <c r="R111" s="448"/>
      <c r="S111" s="448"/>
      <c r="T111" s="401"/>
      <c r="U111" s="488"/>
      <c r="W111" s="80">
        <f t="shared" si="10"/>
        <v>0</v>
      </c>
      <c r="AG111" s="360" t="s">
        <v>61</v>
      </c>
      <c r="AH111" s="361" t="s">
        <v>61</v>
      </c>
      <c r="AI111" s="361" t="s">
        <v>61</v>
      </c>
      <c r="AJ111" s="361" t="s">
        <v>60</v>
      </c>
      <c r="AK111" s="361" t="s">
        <v>61</v>
      </c>
      <c r="AL111" s="361" t="s">
        <v>61</v>
      </c>
      <c r="AM111" s="361" t="s">
        <v>61</v>
      </c>
      <c r="AN111" s="361" t="s">
        <v>61</v>
      </c>
      <c r="AO111" s="361" t="s">
        <v>61</v>
      </c>
      <c r="AP111" s="361" t="s">
        <v>61</v>
      </c>
      <c r="AQ111" s="361" t="s">
        <v>61</v>
      </c>
      <c r="AR111" s="361" t="s">
        <v>61</v>
      </c>
      <c r="AS111" s="361" t="s">
        <v>61</v>
      </c>
      <c r="AT111" s="361" t="s">
        <v>61</v>
      </c>
      <c r="AU111" s="361" t="s">
        <v>61</v>
      </c>
      <c r="AV111" s="361" t="s">
        <v>61</v>
      </c>
      <c r="AW111" s="361" t="s">
        <v>60</v>
      </c>
      <c r="AX111" s="361" t="s">
        <v>60</v>
      </c>
    </row>
    <row r="112" spans="2:50" s="71" customFormat="1" ht="13" hidden="1" thickBot="1" x14ac:dyDescent="0.3">
      <c r="B112" s="55" t="s">
        <v>144</v>
      </c>
      <c r="C112" s="475"/>
      <c r="D112" s="415">
        <f t="shared" si="20"/>
        <v>0</v>
      </c>
      <c r="E112" s="401"/>
      <c r="F112" s="464"/>
      <c r="G112" s="411"/>
      <c r="H112" s="80">
        <f t="shared" si="21"/>
        <v>0</v>
      </c>
      <c r="I112" s="80"/>
      <c r="J112" s="401"/>
      <c r="K112" s="480"/>
      <c r="L112" s="418">
        <f>IFERROR(K112/$AC$1,0)</f>
        <v>0</v>
      </c>
      <c r="M112" s="448"/>
      <c r="N112" s="481"/>
      <c r="O112" s="448"/>
      <c r="P112" s="482"/>
      <c r="Q112" s="445">
        <f>IFERROR(P112/$AC$1,0)</f>
        <v>0</v>
      </c>
      <c r="R112" s="448"/>
      <c r="S112" s="483"/>
      <c r="T112" s="401"/>
      <c r="U112" s="488"/>
      <c r="W112" s="80">
        <f t="shared" si="10"/>
        <v>0</v>
      </c>
      <c r="AG112" s="360" t="s">
        <v>60</v>
      </c>
      <c r="AH112" s="361" t="s">
        <v>60</v>
      </c>
      <c r="AI112" s="361" t="s">
        <v>60</v>
      </c>
      <c r="AJ112" s="361" t="s">
        <v>60</v>
      </c>
      <c r="AK112" s="361" t="s">
        <v>61</v>
      </c>
      <c r="AL112" s="361" t="s">
        <v>61</v>
      </c>
      <c r="AM112" s="361" t="s">
        <v>60</v>
      </c>
      <c r="AN112" s="361" t="s">
        <v>60</v>
      </c>
      <c r="AO112" s="361" t="s">
        <v>60</v>
      </c>
      <c r="AP112" s="361" t="s">
        <v>60</v>
      </c>
      <c r="AQ112" s="361" t="s">
        <v>60</v>
      </c>
      <c r="AR112" s="361" t="s">
        <v>60</v>
      </c>
      <c r="AS112" s="361" t="s">
        <v>61</v>
      </c>
      <c r="AT112" s="361" t="s">
        <v>61</v>
      </c>
      <c r="AU112" s="361" t="s">
        <v>61</v>
      </c>
      <c r="AV112" s="361" t="s">
        <v>61</v>
      </c>
      <c r="AW112" s="361" t="s">
        <v>60</v>
      </c>
      <c r="AX112" s="361" t="s">
        <v>60</v>
      </c>
    </row>
    <row r="113" spans="2:50" s="71" customFormat="1" ht="12.5" x14ac:dyDescent="0.25">
      <c r="B113" s="55" t="s">
        <v>62</v>
      </c>
      <c r="C113" s="77"/>
      <c r="D113" s="415">
        <f t="shared" si="20"/>
        <v>0</v>
      </c>
      <c r="E113" s="401"/>
      <c r="F113" s="416"/>
      <c r="G113" s="411"/>
      <c r="H113" s="80"/>
      <c r="I113" s="80">
        <f>F113</f>
        <v>0</v>
      </c>
      <c r="J113" s="401"/>
      <c r="K113" s="293"/>
      <c r="L113" s="293"/>
      <c r="M113" s="293"/>
      <c r="N113" s="293"/>
      <c r="O113" s="293"/>
      <c r="P113" s="293"/>
      <c r="Q113" s="293"/>
      <c r="R113" s="293"/>
      <c r="S113" s="293"/>
      <c r="T113" s="401"/>
      <c r="U113" s="412"/>
      <c r="W113" s="80">
        <f t="shared" si="10"/>
        <v>0</v>
      </c>
      <c r="AG113" s="360" t="s">
        <v>60</v>
      </c>
      <c r="AH113" s="361" t="s">
        <v>61</v>
      </c>
      <c r="AI113" s="361" t="s">
        <v>61</v>
      </c>
      <c r="AJ113" s="361" t="s">
        <v>61</v>
      </c>
      <c r="AK113" s="361" t="s">
        <v>61</v>
      </c>
      <c r="AL113" s="361" t="s">
        <v>61</v>
      </c>
      <c r="AM113" s="361" t="s">
        <v>61</v>
      </c>
      <c r="AN113" s="361" t="s">
        <v>61</v>
      </c>
      <c r="AO113" s="361" t="s">
        <v>60</v>
      </c>
      <c r="AP113" s="361" t="s">
        <v>61</v>
      </c>
      <c r="AQ113" s="361" t="s">
        <v>60</v>
      </c>
      <c r="AR113" s="361" t="s">
        <v>61</v>
      </c>
      <c r="AS113" s="361" t="s">
        <v>60</v>
      </c>
      <c r="AT113" s="361" t="s">
        <v>61</v>
      </c>
      <c r="AU113" s="361" t="s">
        <v>61</v>
      </c>
      <c r="AV113" s="361" t="s">
        <v>61</v>
      </c>
      <c r="AW113" s="361" t="s">
        <v>60</v>
      </c>
      <c r="AX113" s="361" t="s">
        <v>60</v>
      </c>
    </row>
    <row r="114" spans="2:50" s="71" customFormat="1" ht="12.5" hidden="1" x14ac:dyDescent="0.25">
      <c r="B114" s="54" t="s">
        <v>84</v>
      </c>
      <c r="C114" s="475"/>
      <c r="D114" s="415">
        <f t="shared" si="20"/>
        <v>0</v>
      </c>
      <c r="E114" s="401"/>
      <c r="F114" s="464"/>
      <c r="G114" s="411"/>
      <c r="H114" s="80"/>
      <c r="I114" s="80">
        <f t="shared" ref="I114:I135" si="23">F114</f>
        <v>0</v>
      </c>
      <c r="J114" s="401"/>
      <c r="K114" s="448"/>
      <c r="L114" s="448"/>
      <c r="M114" s="448"/>
      <c r="N114" s="448"/>
      <c r="O114" s="448"/>
      <c r="P114" s="448"/>
      <c r="Q114" s="448"/>
      <c r="R114" s="448"/>
      <c r="S114" s="448"/>
      <c r="T114" s="401"/>
      <c r="U114" s="488"/>
      <c r="W114" s="80">
        <f t="shared" si="10"/>
        <v>0</v>
      </c>
      <c r="AG114" s="360" t="s">
        <v>60</v>
      </c>
      <c r="AH114" s="361" t="s">
        <v>61</v>
      </c>
      <c r="AI114" s="361" t="s">
        <v>61</v>
      </c>
      <c r="AJ114" s="361" t="s">
        <v>61</v>
      </c>
      <c r="AK114" s="361" t="s">
        <v>61</v>
      </c>
      <c r="AL114" s="361" t="s">
        <v>61</v>
      </c>
      <c r="AM114" s="361" t="s">
        <v>61</v>
      </c>
      <c r="AN114" s="361" t="s">
        <v>61</v>
      </c>
      <c r="AO114" s="361" t="s">
        <v>60</v>
      </c>
      <c r="AP114" s="361" t="s">
        <v>61</v>
      </c>
      <c r="AQ114" s="361" t="s">
        <v>60</v>
      </c>
      <c r="AR114" s="361" t="s">
        <v>61</v>
      </c>
      <c r="AS114" s="361" t="s">
        <v>61</v>
      </c>
      <c r="AT114" s="361" t="s">
        <v>61</v>
      </c>
      <c r="AU114" s="361" t="s">
        <v>61</v>
      </c>
      <c r="AV114" s="361" t="s">
        <v>61</v>
      </c>
      <c r="AW114" s="361" t="s">
        <v>60</v>
      </c>
      <c r="AX114" s="361" t="s">
        <v>60</v>
      </c>
    </row>
    <row r="115" spans="2:50" s="71" customFormat="1" ht="12.5" hidden="1" x14ac:dyDescent="0.25">
      <c r="B115" s="54" t="s">
        <v>65</v>
      </c>
      <c r="C115" s="475"/>
      <c r="D115" s="415">
        <f t="shared" si="20"/>
        <v>0</v>
      </c>
      <c r="E115" s="401"/>
      <c r="F115" s="464"/>
      <c r="G115" s="411"/>
      <c r="H115" s="80"/>
      <c r="I115" s="80">
        <f t="shared" si="23"/>
        <v>0</v>
      </c>
      <c r="J115" s="401"/>
      <c r="K115" s="448"/>
      <c r="L115" s="448"/>
      <c r="M115" s="448"/>
      <c r="N115" s="448"/>
      <c r="O115" s="448"/>
      <c r="P115" s="448"/>
      <c r="Q115" s="448"/>
      <c r="R115" s="448"/>
      <c r="S115" s="448"/>
      <c r="T115" s="401"/>
      <c r="U115" s="488"/>
      <c r="W115" s="80">
        <f t="shared" si="10"/>
        <v>0</v>
      </c>
      <c r="AG115" s="360" t="s">
        <v>61</v>
      </c>
      <c r="AH115" s="361" t="s">
        <v>60</v>
      </c>
      <c r="AI115" s="361" t="s">
        <v>61</v>
      </c>
      <c r="AJ115" s="361" t="s">
        <v>61</v>
      </c>
      <c r="AK115" s="361" t="s">
        <v>61</v>
      </c>
      <c r="AL115" s="361" t="s">
        <v>61</v>
      </c>
      <c r="AM115" s="361" t="s">
        <v>61</v>
      </c>
      <c r="AN115" s="361" t="s">
        <v>61</v>
      </c>
      <c r="AO115" s="361" t="s">
        <v>61</v>
      </c>
      <c r="AP115" s="361" t="s">
        <v>61</v>
      </c>
      <c r="AQ115" s="361" t="s">
        <v>61</v>
      </c>
      <c r="AR115" s="361" t="s">
        <v>61</v>
      </c>
      <c r="AS115" s="361" t="s">
        <v>61</v>
      </c>
      <c r="AT115" s="361" t="s">
        <v>61</v>
      </c>
      <c r="AU115" s="361" t="s">
        <v>61</v>
      </c>
      <c r="AV115" s="361" t="s">
        <v>61</v>
      </c>
      <c r="AW115" s="361" t="s">
        <v>61</v>
      </c>
      <c r="AX115" s="361" t="s">
        <v>61</v>
      </c>
    </row>
    <row r="116" spans="2:50" s="71" customFormat="1" ht="12.5" hidden="1" x14ac:dyDescent="0.25">
      <c r="B116" s="54" t="s">
        <v>47</v>
      </c>
      <c r="C116" s="475"/>
      <c r="D116" s="415">
        <f t="shared" si="20"/>
        <v>0</v>
      </c>
      <c r="E116" s="401"/>
      <c r="F116" s="464"/>
      <c r="G116" s="411"/>
      <c r="H116" s="80"/>
      <c r="I116" s="80">
        <f t="shared" si="23"/>
        <v>0</v>
      </c>
      <c r="J116" s="401"/>
      <c r="K116" s="448"/>
      <c r="L116" s="448"/>
      <c r="M116" s="448"/>
      <c r="N116" s="448"/>
      <c r="O116" s="448"/>
      <c r="P116" s="448"/>
      <c r="Q116" s="448"/>
      <c r="R116" s="448"/>
      <c r="S116" s="448"/>
      <c r="T116" s="401"/>
      <c r="U116" s="488"/>
      <c r="W116" s="80">
        <f t="shared" si="10"/>
        <v>0</v>
      </c>
      <c r="AG116" s="360" t="s">
        <v>61</v>
      </c>
      <c r="AH116" s="361" t="s">
        <v>61</v>
      </c>
      <c r="AI116" s="361" t="s">
        <v>61</v>
      </c>
      <c r="AJ116" s="361" t="s">
        <v>61</v>
      </c>
      <c r="AK116" s="361" t="s">
        <v>61</v>
      </c>
      <c r="AL116" s="361" t="s">
        <v>61</v>
      </c>
      <c r="AM116" s="361" t="s">
        <v>61</v>
      </c>
      <c r="AN116" s="361" t="s">
        <v>61</v>
      </c>
      <c r="AO116" s="361" t="s">
        <v>61</v>
      </c>
      <c r="AP116" s="361" t="s">
        <v>61</v>
      </c>
      <c r="AQ116" s="361" t="s">
        <v>61</v>
      </c>
      <c r="AR116" s="361" t="s">
        <v>61</v>
      </c>
      <c r="AS116" s="361" t="s">
        <v>61</v>
      </c>
      <c r="AT116" s="361" t="s">
        <v>61</v>
      </c>
      <c r="AU116" s="361" t="s">
        <v>61</v>
      </c>
      <c r="AV116" s="361" t="s">
        <v>61</v>
      </c>
      <c r="AW116" s="361" t="s">
        <v>61</v>
      </c>
      <c r="AX116" s="361" t="s">
        <v>61</v>
      </c>
    </row>
    <row r="117" spans="2:50" s="71" customFormat="1" ht="12.5" hidden="1" x14ac:dyDescent="0.25">
      <c r="B117" s="54" t="s">
        <v>52</v>
      </c>
      <c r="C117" s="475"/>
      <c r="D117" s="415">
        <f t="shared" si="20"/>
        <v>0</v>
      </c>
      <c r="E117" s="401"/>
      <c r="F117" s="464"/>
      <c r="G117" s="411"/>
      <c r="H117" s="80"/>
      <c r="I117" s="80">
        <f t="shared" si="23"/>
        <v>0</v>
      </c>
      <c r="J117" s="401"/>
      <c r="K117" s="448"/>
      <c r="L117" s="448"/>
      <c r="M117" s="448"/>
      <c r="N117" s="448"/>
      <c r="O117" s="448"/>
      <c r="P117" s="448"/>
      <c r="Q117" s="448"/>
      <c r="R117" s="448"/>
      <c r="S117" s="448"/>
      <c r="T117" s="401"/>
      <c r="U117" s="488"/>
      <c r="W117" s="80">
        <f t="shared" si="10"/>
        <v>0</v>
      </c>
      <c r="AG117" s="360" t="s">
        <v>60</v>
      </c>
      <c r="AH117" s="361" t="s">
        <v>60</v>
      </c>
      <c r="AI117" s="361" t="s">
        <v>61</v>
      </c>
      <c r="AJ117" s="361" t="s">
        <v>61</v>
      </c>
      <c r="AK117" s="361" t="s">
        <v>61</v>
      </c>
      <c r="AL117" s="361" t="s">
        <v>61</v>
      </c>
      <c r="AM117" s="361" t="s">
        <v>61</v>
      </c>
      <c r="AN117" s="361" t="s">
        <v>61</v>
      </c>
      <c r="AO117" s="361" t="s">
        <v>61</v>
      </c>
      <c r="AP117" s="361" t="s">
        <v>61</v>
      </c>
      <c r="AQ117" s="361" t="s">
        <v>61</v>
      </c>
      <c r="AR117" s="361" t="s">
        <v>61</v>
      </c>
      <c r="AS117" s="361" t="s">
        <v>61</v>
      </c>
      <c r="AT117" s="361" t="s">
        <v>61</v>
      </c>
      <c r="AU117" s="361" t="s">
        <v>61</v>
      </c>
      <c r="AV117" s="361" t="s">
        <v>61</v>
      </c>
      <c r="AW117" s="361" t="s">
        <v>60</v>
      </c>
      <c r="AX117" s="361" t="s">
        <v>60</v>
      </c>
    </row>
    <row r="118" spans="2:50" s="71" customFormat="1" ht="12.5" x14ac:dyDescent="0.25">
      <c r="B118" s="54" t="s">
        <v>63</v>
      </c>
      <c r="C118" s="77"/>
      <c r="D118" s="415">
        <f t="shared" ref="D118:D136" si="24">IFERROR(C118/$AC$1,0)</f>
        <v>0</v>
      </c>
      <c r="E118" s="401"/>
      <c r="F118" s="416"/>
      <c r="G118" s="411"/>
      <c r="H118" s="80"/>
      <c r="I118" s="80">
        <f t="shared" si="23"/>
        <v>0</v>
      </c>
      <c r="J118" s="401"/>
      <c r="K118" s="293"/>
      <c r="L118" s="293"/>
      <c r="M118" s="293"/>
      <c r="N118" s="293"/>
      <c r="O118" s="293"/>
      <c r="P118" s="293"/>
      <c r="Q118" s="293"/>
      <c r="R118" s="293"/>
      <c r="S118" s="293"/>
      <c r="T118" s="401"/>
      <c r="U118" s="412"/>
      <c r="W118" s="80">
        <f t="shared" si="10"/>
        <v>0</v>
      </c>
      <c r="AG118" s="360" t="s">
        <v>60</v>
      </c>
      <c r="AH118" s="361" t="s">
        <v>61</v>
      </c>
      <c r="AI118" s="361" t="s">
        <v>61</v>
      </c>
      <c r="AJ118" s="361" t="s">
        <v>61</v>
      </c>
      <c r="AK118" s="361" t="s">
        <v>61</v>
      </c>
      <c r="AL118" s="361" t="s">
        <v>61</v>
      </c>
      <c r="AM118" s="361" t="s">
        <v>61</v>
      </c>
      <c r="AN118" s="361" t="s">
        <v>61</v>
      </c>
      <c r="AO118" s="361" t="s">
        <v>60</v>
      </c>
      <c r="AP118" s="361" t="s">
        <v>61</v>
      </c>
      <c r="AQ118" s="361" t="s">
        <v>60</v>
      </c>
      <c r="AR118" s="361" t="s">
        <v>61</v>
      </c>
      <c r="AS118" s="361" t="s">
        <v>60</v>
      </c>
      <c r="AT118" s="361" t="s">
        <v>61</v>
      </c>
      <c r="AU118" s="361" t="s">
        <v>61</v>
      </c>
      <c r="AV118" s="361" t="s">
        <v>61</v>
      </c>
      <c r="AW118" s="361" t="s">
        <v>60</v>
      </c>
      <c r="AX118" s="361" t="s">
        <v>60</v>
      </c>
    </row>
    <row r="119" spans="2:50" s="71" customFormat="1" ht="12.5" x14ac:dyDescent="0.25">
      <c r="B119" s="54" t="s">
        <v>120</v>
      </c>
      <c r="C119" s="77"/>
      <c r="D119" s="415">
        <f t="shared" si="24"/>
        <v>0</v>
      </c>
      <c r="E119" s="401"/>
      <c r="F119" s="416"/>
      <c r="G119" s="411"/>
      <c r="H119" s="80"/>
      <c r="I119" s="80">
        <f t="shared" si="23"/>
        <v>0</v>
      </c>
      <c r="J119" s="401"/>
      <c r="K119" s="293"/>
      <c r="L119" s="293"/>
      <c r="M119" s="293"/>
      <c r="N119" s="293"/>
      <c r="O119" s="293"/>
      <c r="P119" s="293"/>
      <c r="Q119" s="293"/>
      <c r="R119" s="293"/>
      <c r="S119" s="293"/>
      <c r="T119" s="401"/>
      <c r="U119" s="412"/>
      <c r="W119" s="80">
        <f t="shared" si="10"/>
        <v>0</v>
      </c>
      <c r="AG119" s="360" t="s">
        <v>60</v>
      </c>
      <c r="AH119" s="361" t="s">
        <v>60</v>
      </c>
      <c r="AI119" s="361" t="s">
        <v>61</v>
      </c>
      <c r="AJ119" s="361" t="s">
        <v>61</v>
      </c>
      <c r="AK119" s="361" t="s">
        <v>61</v>
      </c>
      <c r="AL119" s="361" t="s">
        <v>61</v>
      </c>
      <c r="AM119" s="361" t="s">
        <v>61</v>
      </c>
      <c r="AN119" s="361" t="s">
        <v>61</v>
      </c>
      <c r="AO119" s="361" t="s">
        <v>60</v>
      </c>
      <c r="AP119" s="361" t="s">
        <v>60</v>
      </c>
      <c r="AQ119" s="361" t="s">
        <v>60</v>
      </c>
      <c r="AR119" s="361" t="s">
        <v>61</v>
      </c>
      <c r="AS119" s="361" t="s">
        <v>60</v>
      </c>
      <c r="AT119" s="361" t="s">
        <v>60</v>
      </c>
      <c r="AU119" s="361" t="s">
        <v>61</v>
      </c>
      <c r="AV119" s="361" t="s">
        <v>61</v>
      </c>
      <c r="AW119" s="361" t="s">
        <v>60</v>
      </c>
      <c r="AX119" s="361" t="s">
        <v>60</v>
      </c>
    </row>
    <row r="120" spans="2:50" s="71" customFormat="1" ht="12.5" x14ac:dyDescent="0.25">
      <c r="B120" s="54" t="s">
        <v>128</v>
      </c>
      <c r="C120" s="77"/>
      <c r="D120" s="415">
        <f t="shared" si="24"/>
        <v>0</v>
      </c>
      <c r="E120" s="401"/>
      <c r="F120" s="416"/>
      <c r="G120" s="411"/>
      <c r="H120" s="80"/>
      <c r="I120" s="80">
        <f t="shared" si="23"/>
        <v>0</v>
      </c>
      <c r="J120" s="401"/>
      <c r="K120" s="293"/>
      <c r="L120" s="293"/>
      <c r="M120" s="293"/>
      <c r="N120" s="293"/>
      <c r="O120" s="293"/>
      <c r="P120" s="293"/>
      <c r="Q120" s="293"/>
      <c r="R120" s="293"/>
      <c r="S120" s="293"/>
      <c r="T120" s="401"/>
      <c r="U120" s="412"/>
      <c r="W120" s="80">
        <f t="shared" si="10"/>
        <v>0</v>
      </c>
      <c r="AG120" s="360" t="s">
        <v>61</v>
      </c>
      <c r="AH120" s="361" t="s">
        <v>61</v>
      </c>
      <c r="AI120" s="361" t="s">
        <v>61</v>
      </c>
      <c r="AJ120" s="361" t="s">
        <v>61</v>
      </c>
      <c r="AK120" s="361" t="s">
        <v>61</v>
      </c>
      <c r="AL120" s="361" t="s">
        <v>61</v>
      </c>
      <c r="AM120" s="361" t="s">
        <v>61</v>
      </c>
      <c r="AN120" s="361" t="s">
        <v>61</v>
      </c>
      <c r="AO120" s="361" t="s">
        <v>61</v>
      </c>
      <c r="AP120" s="361" t="s">
        <v>61</v>
      </c>
      <c r="AQ120" s="361" t="s">
        <v>61</v>
      </c>
      <c r="AR120" s="361" t="s">
        <v>61</v>
      </c>
      <c r="AS120" s="361" t="s">
        <v>60</v>
      </c>
      <c r="AT120" s="361" t="s">
        <v>60</v>
      </c>
      <c r="AU120" s="361" t="s">
        <v>61</v>
      </c>
      <c r="AV120" s="361" t="s">
        <v>60</v>
      </c>
      <c r="AW120" s="361" t="s">
        <v>60</v>
      </c>
      <c r="AX120" s="361" t="s">
        <v>60</v>
      </c>
    </row>
    <row r="121" spans="2:50" s="71" customFormat="1" ht="12.5" x14ac:dyDescent="0.25">
      <c r="B121" s="54" t="s">
        <v>143</v>
      </c>
      <c r="C121" s="77"/>
      <c r="D121" s="415">
        <f t="shared" si="24"/>
        <v>0</v>
      </c>
      <c r="E121" s="401"/>
      <c r="F121" s="416"/>
      <c r="G121" s="411"/>
      <c r="H121" s="80"/>
      <c r="I121" s="80">
        <f t="shared" si="23"/>
        <v>0</v>
      </c>
      <c r="J121" s="401"/>
      <c r="K121" s="293"/>
      <c r="L121" s="293"/>
      <c r="M121" s="293"/>
      <c r="N121" s="293"/>
      <c r="O121" s="293"/>
      <c r="P121" s="293"/>
      <c r="Q121" s="293"/>
      <c r="R121" s="293"/>
      <c r="S121" s="293"/>
      <c r="T121" s="401"/>
      <c r="U121" s="412"/>
      <c r="W121" s="80">
        <f t="shared" si="10"/>
        <v>0</v>
      </c>
      <c r="AG121" s="360" t="s">
        <v>60</v>
      </c>
      <c r="AH121" s="361" t="s">
        <v>60</v>
      </c>
      <c r="AI121" s="361" t="s">
        <v>61</v>
      </c>
      <c r="AJ121" s="361" t="s">
        <v>60</v>
      </c>
      <c r="AK121" s="361" t="s">
        <v>61</v>
      </c>
      <c r="AL121" s="361" t="s">
        <v>61</v>
      </c>
      <c r="AM121" s="361" t="s">
        <v>61</v>
      </c>
      <c r="AN121" s="361" t="s">
        <v>61</v>
      </c>
      <c r="AO121" s="361" t="s">
        <v>60</v>
      </c>
      <c r="AP121" s="361" t="s">
        <v>60</v>
      </c>
      <c r="AQ121" s="361" t="s">
        <v>60</v>
      </c>
      <c r="AR121" s="361" t="s">
        <v>60</v>
      </c>
      <c r="AS121" s="361" t="s">
        <v>60</v>
      </c>
      <c r="AT121" s="361" t="s">
        <v>60</v>
      </c>
      <c r="AU121" s="361" t="s">
        <v>61</v>
      </c>
      <c r="AV121" s="361" t="s">
        <v>60</v>
      </c>
      <c r="AW121" s="361" t="s">
        <v>60</v>
      </c>
      <c r="AX121" s="361" t="s">
        <v>60</v>
      </c>
    </row>
    <row r="122" spans="2:50" s="71" customFormat="1" ht="12.5" x14ac:dyDescent="0.25">
      <c r="B122" s="54" t="s">
        <v>11</v>
      </c>
      <c r="C122" s="77"/>
      <c r="D122" s="415">
        <f t="shared" si="24"/>
        <v>0</v>
      </c>
      <c r="E122" s="401"/>
      <c r="F122" s="416"/>
      <c r="G122" s="411"/>
      <c r="H122" s="80"/>
      <c r="I122" s="80">
        <f t="shared" si="23"/>
        <v>0</v>
      </c>
      <c r="J122" s="401"/>
      <c r="K122" s="293"/>
      <c r="L122" s="293"/>
      <c r="M122" s="293"/>
      <c r="N122" s="293"/>
      <c r="O122" s="293"/>
      <c r="P122" s="293"/>
      <c r="Q122" s="293"/>
      <c r="R122" s="293"/>
      <c r="S122" s="293"/>
      <c r="T122" s="401"/>
      <c r="U122" s="412"/>
      <c r="W122" s="80">
        <f t="shared" si="10"/>
        <v>0</v>
      </c>
      <c r="AG122" s="360" t="s">
        <v>60</v>
      </c>
      <c r="AH122" s="361" t="s">
        <v>60</v>
      </c>
      <c r="AI122" s="361" t="s">
        <v>61</v>
      </c>
      <c r="AJ122" s="361" t="s">
        <v>61</v>
      </c>
      <c r="AK122" s="361" t="s">
        <v>61</v>
      </c>
      <c r="AL122" s="361" t="s">
        <v>61</v>
      </c>
      <c r="AM122" s="361" t="s">
        <v>61</v>
      </c>
      <c r="AN122" s="361" t="s">
        <v>61</v>
      </c>
      <c r="AO122" s="361" t="s">
        <v>60</v>
      </c>
      <c r="AP122" s="361" t="s">
        <v>60</v>
      </c>
      <c r="AQ122" s="361" t="s">
        <v>60</v>
      </c>
      <c r="AR122" s="361" t="s">
        <v>60</v>
      </c>
      <c r="AS122" s="361" t="s">
        <v>60</v>
      </c>
      <c r="AT122" s="361" t="s">
        <v>61</v>
      </c>
      <c r="AU122" s="361" t="s">
        <v>61</v>
      </c>
      <c r="AV122" s="361" t="s">
        <v>61</v>
      </c>
      <c r="AW122" s="361" t="s">
        <v>61</v>
      </c>
      <c r="AX122" s="361" t="s">
        <v>61</v>
      </c>
    </row>
    <row r="123" spans="2:50" s="71" customFormat="1" ht="12.5" hidden="1" x14ac:dyDescent="0.25">
      <c r="B123" s="55" t="s">
        <v>48</v>
      </c>
      <c r="C123" s="475"/>
      <c r="D123" s="415">
        <f t="shared" si="24"/>
        <v>0</v>
      </c>
      <c r="E123" s="401"/>
      <c r="F123" s="464"/>
      <c r="G123" s="411"/>
      <c r="H123" s="80"/>
      <c r="I123" s="80">
        <f t="shared" si="23"/>
        <v>0</v>
      </c>
      <c r="J123" s="401"/>
      <c r="K123" s="448"/>
      <c r="L123" s="448"/>
      <c r="M123" s="448"/>
      <c r="N123" s="448"/>
      <c r="O123" s="448"/>
      <c r="P123" s="131"/>
      <c r="Q123" s="131"/>
      <c r="R123" s="131"/>
      <c r="S123" s="131"/>
      <c r="T123" s="401"/>
      <c r="U123" s="488"/>
      <c r="W123" s="80">
        <f t="shared" si="10"/>
        <v>0</v>
      </c>
      <c r="AG123" s="360" t="s">
        <v>60</v>
      </c>
      <c r="AH123" s="361" t="s">
        <v>60</v>
      </c>
      <c r="AI123" s="361" t="s">
        <v>61</v>
      </c>
      <c r="AJ123" s="361" t="s">
        <v>61</v>
      </c>
      <c r="AK123" s="361" t="s">
        <v>61</v>
      </c>
      <c r="AL123" s="361" t="s">
        <v>61</v>
      </c>
      <c r="AM123" s="361" t="s">
        <v>61</v>
      </c>
      <c r="AN123" s="361" t="s">
        <v>61</v>
      </c>
      <c r="AO123" s="361" t="s">
        <v>61</v>
      </c>
      <c r="AP123" s="361" t="s">
        <v>60</v>
      </c>
      <c r="AQ123" s="361" t="s">
        <v>60</v>
      </c>
      <c r="AR123" s="361" t="s">
        <v>61</v>
      </c>
      <c r="AS123" s="361" t="s">
        <v>61</v>
      </c>
      <c r="AT123" s="361" t="s">
        <v>61</v>
      </c>
      <c r="AU123" s="361" t="s">
        <v>61</v>
      </c>
      <c r="AV123" s="361" t="s">
        <v>61</v>
      </c>
      <c r="AW123" s="361" t="s">
        <v>61</v>
      </c>
      <c r="AX123" s="361" t="s">
        <v>61</v>
      </c>
    </row>
    <row r="124" spans="2:50" s="71" customFormat="1" ht="12.5" hidden="1" x14ac:dyDescent="0.25">
      <c r="B124" s="54" t="s">
        <v>313</v>
      </c>
      <c r="C124" s="475"/>
      <c r="D124" s="415">
        <f t="shared" si="24"/>
        <v>0</v>
      </c>
      <c r="E124" s="401"/>
      <c r="F124" s="464"/>
      <c r="G124" s="411"/>
      <c r="H124" s="80"/>
      <c r="I124" s="80">
        <f t="shared" si="23"/>
        <v>0</v>
      </c>
      <c r="J124" s="401"/>
      <c r="K124" s="448"/>
      <c r="L124" s="448"/>
      <c r="M124" s="448"/>
      <c r="N124" s="448"/>
      <c r="O124" s="448"/>
      <c r="P124" s="131"/>
      <c r="Q124" s="131"/>
      <c r="R124" s="131"/>
      <c r="S124" s="131"/>
      <c r="T124" s="401"/>
      <c r="U124" s="488"/>
      <c r="W124" s="80">
        <f t="shared" si="10"/>
        <v>0</v>
      </c>
      <c r="AG124" s="360" t="s">
        <v>60</v>
      </c>
      <c r="AH124" s="361" t="s">
        <v>60</v>
      </c>
      <c r="AI124" s="361" t="s">
        <v>61</v>
      </c>
      <c r="AJ124" s="361" t="s">
        <v>60</v>
      </c>
      <c r="AK124" s="361" t="s">
        <v>61</v>
      </c>
      <c r="AL124" s="361" t="s">
        <v>61</v>
      </c>
      <c r="AM124" s="361" t="s">
        <v>61</v>
      </c>
      <c r="AN124" s="361" t="s">
        <v>61</v>
      </c>
      <c r="AO124" s="361" t="s">
        <v>60</v>
      </c>
      <c r="AP124" s="361" t="s">
        <v>60</v>
      </c>
      <c r="AQ124" s="361" t="s">
        <v>60</v>
      </c>
      <c r="AR124" s="361" t="s">
        <v>60</v>
      </c>
      <c r="AS124" s="361" t="s">
        <v>61</v>
      </c>
      <c r="AT124" s="361" t="s">
        <v>61</v>
      </c>
      <c r="AU124" s="361" t="s">
        <v>61</v>
      </c>
      <c r="AV124" s="361" t="s">
        <v>60</v>
      </c>
      <c r="AW124" s="361" t="s">
        <v>61</v>
      </c>
      <c r="AX124" s="361" t="s">
        <v>61</v>
      </c>
    </row>
    <row r="125" spans="2:50" s="71" customFormat="1" ht="12.5" x14ac:dyDescent="0.25">
      <c r="B125" s="54" t="s">
        <v>64</v>
      </c>
      <c r="C125" s="77"/>
      <c r="D125" s="415">
        <f t="shared" si="24"/>
        <v>0</v>
      </c>
      <c r="E125" s="401"/>
      <c r="F125" s="416"/>
      <c r="G125" s="411"/>
      <c r="H125" s="80"/>
      <c r="I125" s="80">
        <f t="shared" si="23"/>
        <v>0</v>
      </c>
      <c r="J125" s="401"/>
      <c r="K125" s="293"/>
      <c r="L125" s="293"/>
      <c r="M125" s="293"/>
      <c r="N125" s="293"/>
      <c r="O125" s="293"/>
      <c r="P125" s="293"/>
      <c r="Q125" s="293"/>
      <c r="R125" s="293"/>
      <c r="S125" s="293"/>
      <c r="T125" s="401"/>
      <c r="U125" s="412"/>
      <c r="W125" s="80">
        <f t="shared" si="10"/>
        <v>0</v>
      </c>
      <c r="AG125" s="360" t="s">
        <v>61</v>
      </c>
      <c r="AH125" s="361" t="s">
        <v>61</v>
      </c>
      <c r="AI125" s="361" t="s">
        <v>61</v>
      </c>
      <c r="AJ125" s="361" t="s">
        <v>61</v>
      </c>
      <c r="AK125" s="361" t="s">
        <v>61</v>
      </c>
      <c r="AL125" s="361" t="s">
        <v>61</v>
      </c>
      <c r="AM125" s="361" t="s">
        <v>61</v>
      </c>
      <c r="AN125" s="361" t="s">
        <v>61</v>
      </c>
      <c r="AO125" s="361" t="s">
        <v>60</v>
      </c>
      <c r="AP125" s="361" t="s">
        <v>61</v>
      </c>
      <c r="AQ125" s="361" t="s">
        <v>61</v>
      </c>
      <c r="AR125" s="361" t="s">
        <v>61</v>
      </c>
      <c r="AS125" s="361" t="s">
        <v>60</v>
      </c>
      <c r="AT125" s="361" t="s">
        <v>61</v>
      </c>
      <c r="AU125" s="361" t="s">
        <v>61</v>
      </c>
      <c r="AV125" s="361" t="s">
        <v>61</v>
      </c>
      <c r="AW125" s="361" t="s">
        <v>61</v>
      </c>
      <c r="AX125" s="361" t="s">
        <v>61</v>
      </c>
    </row>
    <row r="126" spans="2:50" s="71" customFormat="1" ht="12.5" hidden="1" x14ac:dyDescent="0.25">
      <c r="B126" s="54" t="s">
        <v>147</v>
      </c>
      <c r="C126" s="475"/>
      <c r="D126" s="415">
        <f t="shared" si="24"/>
        <v>0</v>
      </c>
      <c r="E126" s="401"/>
      <c r="F126" s="464"/>
      <c r="G126" s="411"/>
      <c r="H126" s="80"/>
      <c r="I126" s="80">
        <f t="shared" si="23"/>
        <v>0</v>
      </c>
      <c r="J126" s="401"/>
      <c r="K126" s="448"/>
      <c r="L126" s="448"/>
      <c r="M126" s="448"/>
      <c r="N126" s="448"/>
      <c r="O126" s="448"/>
      <c r="P126" s="131"/>
      <c r="Q126" s="131"/>
      <c r="R126" s="131"/>
      <c r="S126" s="131"/>
      <c r="T126" s="401"/>
      <c r="U126" s="488"/>
      <c r="W126" s="80">
        <f t="shared" si="10"/>
        <v>0</v>
      </c>
      <c r="AG126" s="360" t="s">
        <v>60</v>
      </c>
      <c r="AH126" s="361" t="s">
        <v>60</v>
      </c>
      <c r="AI126" s="361" t="s">
        <v>61</v>
      </c>
      <c r="AJ126" s="361" t="s">
        <v>61</v>
      </c>
      <c r="AK126" s="361" t="s">
        <v>61</v>
      </c>
      <c r="AL126" s="361" t="s">
        <v>61</v>
      </c>
      <c r="AM126" s="361" t="s">
        <v>61</v>
      </c>
      <c r="AN126" s="361" t="s">
        <v>61</v>
      </c>
      <c r="AO126" s="361" t="s">
        <v>61</v>
      </c>
      <c r="AP126" s="361" t="s">
        <v>60</v>
      </c>
      <c r="AQ126" s="361" t="s">
        <v>60</v>
      </c>
      <c r="AR126" s="361" t="s">
        <v>61</v>
      </c>
      <c r="AS126" s="361" t="s">
        <v>61</v>
      </c>
      <c r="AT126" s="361" t="s">
        <v>61</v>
      </c>
      <c r="AU126" s="361" t="s">
        <v>61</v>
      </c>
      <c r="AV126" s="361" t="s">
        <v>61</v>
      </c>
      <c r="AW126" s="361" t="s">
        <v>61</v>
      </c>
      <c r="AX126" s="361" t="s">
        <v>61</v>
      </c>
    </row>
    <row r="127" spans="2:50" s="71" customFormat="1" ht="12.5" x14ac:dyDescent="0.25">
      <c r="B127" s="54" t="s">
        <v>314</v>
      </c>
      <c r="C127" s="77"/>
      <c r="D127" s="415">
        <f t="shared" si="24"/>
        <v>0</v>
      </c>
      <c r="E127" s="401"/>
      <c r="F127" s="416"/>
      <c r="G127" s="411"/>
      <c r="H127" s="80">
        <f>F127</f>
        <v>0</v>
      </c>
      <c r="I127" s="80"/>
      <c r="J127" s="401"/>
      <c r="K127" s="293"/>
      <c r="L127" s="293"/>
      <c r="M127" s="293"/>
      <c r="N127" s="293"/>
      <c r="O127" s="293"/>
      <c r="P127" s="293"/>
      <c r="Q127" s="293"/>
      <c r="R127" s="293"/>
      <c r="S127" s="293"/>
      <c r="T127" s="401"/>
      <c r="U127" s="412"/>
      <c r="W127" s="80">
        <f t="shared" si="10"/>
        <v>0</v>
      </c>
      <c r="AG127" s="360" t="s">
        <v>61</v>
      </c>
      <c r="AH127" s="361" t="s">
        <v>61</v>
      </c>
      <c r="AI127" s="361" t="s">
        <v>61</v>
      </c>
      <c r="AJ127" s="361" t="s">
        <v>61</v>
      </c>
      <c r="AK127" s="361" t="s">
        <v>61</v>
      </c>
      <c r="AL127" s="361" t="s">
        <v>61</v>
      </c>
      <c r="AM127" s="361" t="s">
        <v>61</v>
      </c>
      <c r="AN127" s="361" t="s">
        <v>61</v>
      </c>
      <c r="AO127" s="361" t="s">
        <v>60</v>
      </c>
      <c r="AP127" s="361" t="s">
        <v>61</v>
      </c>
      <c r="AQ127" s="361" t="s">
        <v>61</v>
      </c>
      <c r="AR127" s="361" t="s">
        <v>61</v>
      </c>
      <c r="AS127" s="361" t="s">
        <v>60</v>
      </c>
      <c r="AT127" s="361" t="s">
        <v>61</v>
      </c>
      <c r="AU127" s="361" t="s">
        <v>61</v>
      </c>
      <c r="AV127" s="361" t="s">
        <v>61</v>
      </c>
      <c r="AW127" s="361" t="s">
        <v>61</v>
      </c>
      <c r="AX127" s="361" t="s">
        <v>61</v>
      </c>
    </row>
    <row r="128" spans="2:50" s="71" customFormat="1" ht="12.5" hidden="1" x14ac:dyDescent="0.25">
      <c r="B128" s="55" t="s">
        <v>315</v>
      </c>
      <c r="C128" s="475"/>
      <c r="D128" s="415">
        <f t="shared" si="24"/>
        <v>0</v>
      </c>
      <c r="E128" s="401"/>
      <c r="F128" s="464"/>
      <c r="G128" s="411"/>
      <c r="H128" s="80">
        <f t="shared" ref="H128:H131" si="25">F128</f>
        <v>0</v>
      </c>
      <c r="I128" s="80"/>
      <c r="J128" s="401"/>
      <c r="K128" s="448"/>
      <c r="L128" s="448"/>
      <c r="M128" s="448"/>
      <c r="N128" s="448"/>
      <c r="O128" s="448"/>
      <c r="P128" s="448"/>
      <c r="Q128" s="448"/>
      <c r="R128" s="448"/>
      <c r="S128" s="448"/>
      <c r="T128" s="401"/>
      <c r="U128" s="488"/>
      <c r="W128" s="80">
        <f t="shared" si="10"/>
        <v>0</v>
      </c>
      <c r="AG128" s="360" t="s">
        <v>61</v>
      </c>
      <c r="AH128" s="361" t="s">
        <v>61</v>
      </c>
      <c r="AI128" s="361" t="s">
        <v>61</v>
      </c>
      <c r="AJ128" s="361" t="s">
        <v>61</v>
      </c>
      <c r="AK128" s="361" t="s">
        <v>61</v>
      </c>
      <c r="AL128" s="361" t="s">
        <v>61</v>
      </c>
      <c r="AM128" s="361" t="s">
        <v>61</v>
      </c>
      <c r="AN128" s="361" t="s">
        <v>61</v>
      </c>
      <c r="AO128" s="361" t="s">
        <v>60</v>
      </c>
      <c r="AP128" s="361" t="s">
        <v>61</v>
      </c>
      <c r="AQ128" s="361" t="s">
        <v>61</v>
      </c>
      <c r="AR128" s="361" t="s">
        <v>61</v>
      </c>
      <c r="AS128" s="361" t="s">
        <v>61</v>
      </c>
      <c r="AT128" s="361" t="s">
        <v>61</v>
      </c>
      <c r="AU128" s="361" t="s">
        <v>61</v>
      </c>
      <c r="AV128" s="361" t="s">
        <v>61</v>
      </c>
      <c r="AW128" s="361" t="s">
        <v>61</v>
      </c>
      <c r="AX128" s="361" t="s">
        <v>61</v>
      </c>
    </row>
    <row r="129" spans="1:100" s="71" customFormat="1" ht="12.5" x14ac:dyDescent="0.25">
      <c r="B129" s="54" t="s">
        <v>316</v>
      </c>
      <c r="C129" s="77"/>
      <c r="D129" s="415">
        <f t="shared" si="24"/>
        <v>0</v>
      </c>
      <c r="E129" s="401"/>
      <c r="F129" s="416"/>
      <c r="G129" s="411"/>
      <c r="H129" s="80">
        <f t="shared" si="25"/>
        <v>0</v>
      </c>
      <c r="I129" s="80"/>
      <c r="J129" s="401"/>
      <c r="K129" s="293"/>
      <c r="L129" s="293"/>
      <c r="M129" s="293"/>
      <c r="N129" s="293"/>
      <c r="O129" s="293"/>
      <c r="P129" s="293"/>
      <c r="Q129" s="293"/>
      <c r="R129" s="293"/>
      <c r="S129" s="293"/>
      <c r="T129" s="401"/>
      <c r="U129" s="412"/>
      <c r="W129" s="80">
        <f t="shared" si="10"/>
        <v>0</v>
      </c>
      <c r="AG129" s="360" t="s">
        <v>61</v>
      </c>
      <c r="AH129" s="361" t="s">
        <v>61</v>
      </c>
      <c r="AI129" s="361" t="s">
        <v>61</v>
      </c>
      <c r="AJ129" s="361" t="s">
        <v>61</v>
      </c>
      <c r="AK129" s="361" t="s">
        <v>61</v>
      </c>
      <c r="AL129" s="361" t="s">
        <v>61</v>
      </c>
      <c r="AM129" s="361" t="s">
        <v>61</v>
      </c>
      <c r="AN129" s="361" t="s">
        <v>61</v>
      </c>
      <c r="AO129" s="361" t="s">
        <v>60</v>
      </c>
      <c r="AP129" s="361" t="s">
        <v>61</v>
      </c>
      <c r="AQ129" s="361" t="s">
        <v>61</v>
      </c>
      <c r="AR129" s="361" t="s">
        <v>61</v>
      </c>
      <c r="AS129" s="361" t="s">
        <v>60</v>
      </c>
      <c r="AT129" s="361" t="s">
        <v>61</v>
      </c>
      <c r="AU129" s="361" t="s">
        <v>61</v>
      </c>
      <c r="AV129" s="361" t="s">
        <v>61</v>
      </c>
      <c r="AW129" s="361" t="s">
        <v>61</v>
      </c>
      <c r="AX129" s="361" t="s">
        <v>61</v>
      </c>
    </row>
    <row r="130" spans="1:100" s="71" customFormat="1" ht="12.5" hidden="1" x14ac:dyDescent="0.25">
      <c r="B130" s="55" t="s">
        <v>317</v>
      </c>
      <c r="C130" s="475"/>
      <c r="D130" s="415">
        <f t="shared" si="24"/>
        <v>0</v>
      </c>
      <c r="E130" s="401"/>
      <c r="F130" s="464"/>
      <c r="G130" s="411"/>
      <c r="H130" s="80">
        <f t="shared" si="25"/>
        <v>0</v>
      </c>
      <c r="I130" s="80"/>
      <c r="J130" s="401"/>
      <c r="K130" s="448"/>
      <c r="L130" s="448"/>
      <c r="M130" s="448"/>
      <c r="N130" s="448"/>
      <c r="O130" s="448"/>
      <c r="P130" s="448"/>
      <c r="Q130" s="448"/>
      <c r="R130" s="448"/>
      <c r="S130" s="448"/>
      <c r="T130" s="401"/>
      <c r="U130" s="488"/>
      <c r="W130" s="80">
        <f t="shared" si="10"/>
        <v>0</v>
      </c>
      <c r="AG130" s="360" t="s">
        <v>61</v>
      </c>
      <c r="AH130" s="361" t="s">
        <v>61</v>
      </c>
      <c r="AI130" s="361" t="s">
        <v>61</v>
      </c>
      <c r="AJ130" s="361" t="s">
        <v>61</v>
      </c>
      <c r="AK130" s="361" t="s">
        <v>61</v>
      </c>
      <c r="AL130" s="361" t="s">
        <v>61</v>
      </c>
      <c r="AM130" s="361" t="s">
        <v>61</v>
      </c>
      <c r="AN130" s="361" t="s">
        <v>61</v>
      </c>
      <c r="AO130" s="361" t="s">
        <v>60</v>
      </c>
      <c r="AP130" s="361" t="s">
        <v>61</v>
      </c>
      <c r="AQ130" s="361" t="s">
        <v>61</v>
      </c>
      <c r="AR130" s="361" t="s">
        <v>61</v>
      </c>
      <c r="AS130" s="361" t="s">
        <v>61</v>
      </c>
      <c r="AT130" s="361" t="s">
        <v>61</v>
      </c>
      <c r="AU130" s="361" t="s">
        <v>61</v>
      </c>
      <c r="AV130" s="361" t="s">
        <v>61</v>
      </c>
      <c r="AW130" s="361" t="s">
        <v>61</v>
      </c>
      <c r="AX130" s="361" t="s">
        <v>61</v>
      </c>
    </row>
    <row r="131" spans="1:100" s="71" customFormat="1" ht="12.5" hidden="1" x14ac:dyDescent="0.25">
      <c r="B131" s="54" t="s">
        <v>318</v>
      </c>
      <c r="C131" s="475"/>
      <c r="D131" s="415">
        <f t="shared" si="24"/>
        <v>0</v>
      </c>
      <c r="E131" s="401"/>
      <c r="F131" s="464"/>
      <c r="G131" s="411"/>
      <c r="H131" s="80">
        <f t="shared" si="25"/>
        <v>0</v>
      </c>
      <c r="I131" s="80"/>
      <c r="J131" s="401"/>
      <c r="K131" s="448"/>
      <c r="L131" s="448"/>
      <c r="M131" s="448"/>
      <c r="N131" s="448"/>
      <c r="O131" s="448"/>
      <c r="P131" s="448"/>
      <c r="Q131" s="448"/>
      <c r="R131" s="448"/>
      <c r="S131" s="448"/>
      <c r="T131" s="401"/>
      <c r="U131" s="488"/>
      <c r="W131" s="80">
        <f t="shared" si="10"/>
        <v>0</v>
      </c>
      <c r="AG131" s="360" t="s">
        <v>61</v>
      </c>
      <c r="AH131" s="361" t="s">
        <v>61</v>
      </c>
      <c r="AI131" s="361" t="s">
        <v>61</v>
      </c>
      <c r="AJ131" s="361" t="s">
        <v>61</v>
      </c>
      <c r="AK131" s="361" t="s">
        <v>61</v>
      </c>
      <c r="AL131" s="361" t="s">
        <v>61</v>
      </c>
      <c r="AM131" s="361" t="s">
        <v>61</v>
      </c>
      <c r="AN131" s="361" t="s">
        <v>61</v>
      </c>
      <c r="AO131" s="361" t="s">
        <v>60</v>
      </c>
      <c r="AP131" s="361" t="s">
        <v>61</v>
      </c>
      <c r="AQ131" s="361" t="s">
        <v>61</v>
      </c>
      <c r="AR131" s="361" t="s">
        <v>61</v>
      </c>
      <c r="AS131" s="361" t="s">
        <v>61</v>
      </c>
      <c r="AT131" s="361" t="s">
        <v>61</v>
      </c>
      <c r="AU131" s="361" t="s">
        <v>61</v>
      </c>
      <c r="AV131" s="361" t="s">
        <v>61</v>
      </c>
      <c r="AW131" s="361" t="s">
        <v>61</v>
      </c>
      <c r="AX131" s="361" t="s">
        <v>61</v>
      </c>
    </row>
    <row r="132" spans="1:100" s="71" customFormat="1" ht="13" thickBot="1" x14ac:dyDescent="0.3">
      <c r="B132" s="55" t="s">
        <v>44</v>
      </c>
      <c r="C132" s="77"/>
      <c r="D132" s="415">
        <f t="shared" si="24"/>
        <v>0</v>
      </c>
      <c r="E132" s="401"/>
      <c r="F132" s="416"/>
      <c r="G132" s="411"/>
      <c r="H132" s="80"/>
      <c r="I132" s="80">
        <f t="shared" si="23"/>
        <v>0</v>
      </c>
      <c r="J132" s="401"/>
      <c r="K132" s="293"/>
      <c r="L132" s="293"/>
      <c r="M132" s="293"/>
      <c r="N132" s="293"/>
      <c r="O132" s="293"/>
      <c r="P132" s="293"/>
      <c r="Q132" s="293"/>
      <c r="R132" s="293"/>
      <c r="S132" s="293"/>
      <c r="T132" s="401"/>
      <c r="U132" s="412"/>
      <c r="W132" s="80">
        <f t="shared" si="10"/>
        <v>0</v>
      </c>
      <c r="AG132" s="360" t="s">
        <v>61</v>
      </c>
      <c r="AH132" s="361" t="s">
        <v>60</v>
      </c>
      <c r="AI132" s="361" t="s">
        <v>61</v>
      </c>
      <c r="AJ132" s="361" t="s">
        <v>61</v>
      </c>
      <c r="AK132" s="361" t="s">
        <v>61</v>
      </c>
      <c r="AL132" s="361" t="s">
        <v>61</v>
      </c>
      <c r="AM132" s="361" t="s">
        <v>61</v>
      </c>
      <c r="AN132" s="361" t="s">
        <v>61</v>
      </c>
      <c r="AO132" s="361" t="s">
        <v>60</v>
      </c>
      <c r="AP132" s="361" t="s">
        <v>60</v>
      </c>
      <c r="AQ132" s="361" t="s">
        <v>60</v>
      </c>
      <c r="AR132" s="361" t="s">
        <v>61</v>
      </c>
      <c r="AS132" s="361" t="s">
        <v>60</v>
      </c>
      <c r="AT132" s="361" t="s">
        <v>60</v>
      </c>
      <c r="AU132" s="361" t="s">
        <v>61</v>
      </c>
      <c r="AV132" s="361" t="s">
        <v>61</v>
      </c>
      <c r="AW132" s="361" t="s">
        <v>60</v>
      </c>
      <c r="AX132" s="361" t="s">
        <v>60</v>
      </c>
    </row>
    <row r="133" spans="1:100" s="71" customFormat="1" ht="13" hidden="1" thickBot="1" x14ac:dyDescent="0.3">
      <c r="B133" s="54" t="s">
        <v>12</v>
      </c>
      <c r="C133" s="475"/>
      <c r="D133" s="415">
        <f t="shared" si="24"/>
        <v>0</v>
      </c>
      <c r="E133" s="401"/>
      <c r="F133" s="464"/>
      <c r="G133" s="411"/>
      <c r="H133" s="80"/>
      <c r="I133" s="80">
        <f t="shared" si="23"/>
        <v>0</v>
      </c>
      <c r="J133" s="401"/>
      <c r="K133" s="448"/>
      <c r="L133" s="448"/>
      <c r="M133" s="448"/>
      <c r="N133" s="448"/>
      <c r="O133" s="448"/>
      <c r="P133" s="448"/>
      <c r="Q133" s="448"/>
      <c r="R133" s="448"/>
      <c r="S133" s="448"/>
      <c r="T133" s="401"/>
      <c r="U133" s="488"/>
      <c r="W133" s="80">
        <f t="shared" si="10"/>
        <v>0</v>
      </c>
      <c r="AG133" s="360" t="s">
        <v>60</v>
      </c>
      <c r="AH133" s="361" t="s">
        <v>60</v>
      </c>
      <c r="AI133" s="361" t="s">
        <v>61</v>
      </c>
      <c r="AJ133" s="361" t="s">
        <v>61</v>
      </c>
      <c r="AK133" s="361" t="s">
        <v>61</v>
      </c>
      <c r="AL133" s="361" t="s">
        <v>61</v>
      </c>
      <c r="AM133" s="361" t="s">
        <v>61</v>
      </c>
      <c r="AN133" s="361" t="s">
        <v>61</v>
      </c>
      <c r="AO133" s="361" t="s">
        <v>60</v>
      </c>
      <c r="AP133" s="361" t="s">
        <v>60</v>
      </c>
      <c r="AQ133" s="361" t="s">
        <v>60</v>
      </c>
      <c r="AR133" s="361" t="s">
        <v>61</v>
      </c>
      <c r="AS133" s="361" t="s">
        <v>61</v>
      </c>
      <c r="AT133" s="361" t="s">
        <v>61</v>
      </c>
      <c r="AU133" s="361" t="s">
        <v>61</v>
      </c>
      <c r="AV133" s="361" t="s">
        <v>61</v>
      </c>
      <c r="AW133" s="361" t="s">
        <v>61</v>
      </c>
      <c r="AX133" s="361" t="s">
        <v>61</v>
      </c>
    </row>
    <row r="134" spans="1:100" s="71" customFormat="1" ht="13" hidden="1" thickBot="1" x14ac:dyDescent="0.3">
      <c r="B134" s="54" t="s">
        <v>319</v>
      </c>
      <c r="C134" s="475"/>
      <c r="D134" s="415">
        <f t="shared" si="24"/>
        <v>0</v>
      </c>
      <c r="E134" s="401"/>
      <c r="F134" s="464"/>
      <c r="G134" s="411"/>
      <c r="H134" s="80"/>
      <c r="I134" s="80">
        <f t="shared" si="23"/>
        <v>0</v>
      </c>
      <c r="J134" s="401"/>
      <c r="K134" s="448"/>
      <c r="L134" s="448"/>
      <c r="M134" s="448"/>
      <c r="N134" s="448"/>
      <c r="O134" s="448"/>
      <c r="P134" s="448"/>
      <c r="Q134" s="448"/>
      <c r="R134" s="448"/>
      <c r="S134" s="448"/>
      <c r="T134" s="401"/>
      <c r="U134" s="488"/>
      <c r="W134" s="80">
        <f t="shared" si="10"/>
        <v>0</v>
      </c>
      <c r="AG134" s="360" t="s">
        <v>60</v>
      </c>
      <c r="AH134" s="361" t="s">
        <v>60</v>
      </c>
      <c r="AI134" s="361" t="s">
        <v>61</v>
      </c>
      <c r="AJ134" s="361" t="s">
        <v>61</v>
      </c>
      <c r="AK134" s="361" t="s">
        <v>61</v>
      </c>
      <c r="AL134" s="361" t="s">
        <v>61</v>
      </c>
      <c r="AM134" s="361" t="s">
        <v>61</v>
      </c>
      <c r="AN134" s="361" t="s">
        <v>61</v>
      </c>
      <c r="AO134" s="361" t="s">
        <v>60</v>
      </c>
      <c r="AP134" s="361" t="s">
        <v>60</v>
      </c>
      <c r="AQ134" s="361" t="s">
        <v>60</v>
      </c>
      <c r="AR134" s="361" t="s">
        <v>61</v>
      </c>
      <c r="AS134" s="361" t="s">
        <v>61</v>
      </c>
      <c r="AT134" s="361" t="s">
        <v>60</v>
      </c>
      <c r="AU134" s="361" t="s">
        <v>61</v>
      </c>
      <c r="AV134" s="361" t="s">
        <v>61</v>
      </c>
      <c r="AW134" s="361" t="s">
        <v>60</v>
      </c>
      <c r="AX134" s="361" t="s">
        <v>60</v>
      </c>
    </row>
    <row r="135" spans="1:100" s="71" customFormat="1" ht="13" hidden="1" thickBot="1" x14ac:dyDescent="0.3">
      <c r="B135" s="55" t="s">
        <v>320</v>
      </c>
      <c r="C135" s="475"/>
      <c r="D135" s="415">
        <f t="shared" si="24"/>
        <v>0</v>
      </c>
      <c r="E135" s="401"/>
      <c r="F135" s="464"/>
      <c r="G135" s="411"/>
      <c r="H135" s="80"/>
      <c r="I135" s="80">
        <f t="shared" si="23"/>
        <v>0</v>
      </c>
      <c r="J135" s="401"/>
      <c r="K135" s="448"/>
      <c r="L135" s="448"/>
      <c r="M135" s="448"/>
      <c r="N135" s="448"/>
      <c r="O135" s="448"/>
      <c r="P135" s="448"/>
      <c r="Q135" s="448"/>
      <c r="R135" s="448"/>
      <c r="S135" s="448"/>
      <c r="T135" s="401"/>
      <c r="U135" s="488"/>
      <c r="W135" s="80">
        <f t="shared" si="10"/>
        <v>0</v>
      </c>
      <c r="AG135" s="360" t="s">
        <v>61</v>
      </c>
      <c r="AH135" s="361" t="s">
        <v>61</v>
      </c>
      <c r="AI135" s="361" t="s">
        <v>61</v>
      </c>
      <c r="AJ135" s="361" t="s">
        <v>60</v>
      </c>
      <c r="AK135" s="361" t="s">
        <v>61</v>
      </c>
      <c r="AL135" s="361" t="s">
        <v>61</v>
      </c>
      <c r="AM135" s="361" t="s">
        <v>61</v>
      </c>
      <c r="AN135" s="361" t="s">
        <v>61</v>
      </c>
      <c r="AO135" s="361" t="s">
        <v>61</v>
      </c>
      <c r="AP135" s="361" t="s">
        <v>60</v>
      </c>
      <c r="AQ135" s="361" t="s">
        <v>61</v>
      </c>
      <c r="AR135" s="361" t="s">
        <v>61</v>
      </c>
      <c r="AS135" s="361" t="s">
        <v>61</v>
      </c>
      <c r="AT135" s="361" t="s">
        <v>61</v>
      </c>
      <c r="AU135" s="361" t="s">
        <v>61</v>
      </c>
      <c r="AV135" s="361" t="s">
        <v>61</v>
      </c>
      <c r="AW135" s="361" t="s">
        <v>61</v>
      </c>
      <c r="AX135" s="361" t="s">
        <v>61</v>
      </c>
    </row>
    <row r="136" spans="1:100" s="71" customFormat="1" ht="13" thickBot="1" x14ac:dyDescent="0.3">
      <c r="B136" s="38" t="s">
        <v>50</v>
      </c>
      <c r="C136" s="78"/>
      <c r="D136" s="418">
        <f t="shared" si="24"/>
        <v>0</v>
      </c>
      <c r="E136" s="401"/>
      <c r="F136" s="419"/>
      <c r="G136" s="411"/>
      <c r="H136" s="407"/>
      <c r="I136" s="407">
        <f>F136</f>
        <v>0</v>
      </c>
      <c r="J136" s="401"/>
      <c r="K136" s="293"/>
      <c r="L136" s="293"/>
      <c r="M136" s="293"/>
      <c r="N136" s="293"/>
      <c r="O136" s="293"/>
      <c r="P136" s="556"/>
      <c r="Q136" s="443">
        <f>IFERROR(P136/$AC$1,0)</f>
        <v>0</v>
      </c>
      <c r="R136" s="293"/>
      <c r="S136" s="557"/>
      <c r="T136" s="401"/>
      <c r="U136" s="408"/>
      <c r="W136" s="407">
        <f t="shared" si="10"/>
        <v>0</v>
      </c>
      <c r="AG136" s="360" t="s">
        <v>60</v>
      </c>
      <c r="AH136" s="361" t="s">
        <v>60</v>
      </c>
      <c r="AI136" s="361" t="s">
        <v>61</v>
      </c>
      <c r="AJ136" s="361" t="s">
        <v>61</v>
      </c>
      <c r="AK136" s="361" t="s">
        <v>61</v>
      </c>
      <c r="AL136" s="361" t="s">
        <v>61</v>
      </c>
      <c r="AM136" s="361" t="s">
        <v>61</v>
      </c>
      <c r="AN136" s="361" t="s">
        <v>61</v>
      </c>
      <c r="AO136" s="361" t="s">
        <v>60</v>
      </c>
      <c r="AP136" s="361" t="s">
        <v>60</v>
      </c>
      <c r="AQ136" s="361" t="s">
        <v>60</v>
      </c>
      <c r="AR136" s="361" t="s">
        <v>61</v>
      </c>
      <c r="AS136" s="361" t="s">
        <v>60</v>
      </c>
      <c r="AT136" s="361" t="s">
        <v>60</v>
      </c>
      <c r="AU136" s="361" t="s">
        <v>61</v>
      </c>
      <c r="AV136" s="361" t="s">
        <v>61</v>
      </c>
      <c r="AW136" s="361" t="s">
        <v>60</v>
      </c>
      <c r="AX136" s="361" t="s">
        <v>60</v>
      </c>
    </row>
    <row r="137" spans="1:100" x14ac:dyDescent="0.35">
      <c r="A137" s="6"/>
      <c r="B137" s="7"/>
      <c r="C137" s="285"/>
      <c r="D137" s="286"/>
      <c r="F137" s="7"/>
      <c r="H137" s="7"/>
      <c r="I137" s="7"/>
      <c r="P137" s="152"/>
      <c r="Q137" s="152"/>
      <c r="R137" s="152"/>
      <c r="S137" s="152"/>
      <c r="U137" s="7"/>
      <c r="V137" s="6"/>
      <c r="W137" s="7"/>
      <c r="X137" s="6"/>
      <c r="Y137" s="6"/>
      <c r="Z137" s="6"/>
      <c r="AA137" s="152"/>
      <c r="AB137" s="152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5">
      <c r="A138" s="6"/>
      <c r="B138" s="6"/>
      <c r="C138" s="294"/>
      <c r="D138" s="295"/>
      <c r="F138" s="6"/>
      <c r="H138" s="6"/>
      <c r="I138" s="6"/>
      <c r="P138" s="152"/>
      <c r="Q138" s="152"/>
      <c r="R138" s="152"/>
      <c r="S138" s="15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5">
      <c r="A139" s="6"/>
      <c r="B139" s="6"/>
      <c r="C139" s="294"/>
      <c r="D139" s="295"/>
      <c r="F139" s="6"/>
      <c r="H139" s="6"/>
      <c r="I139" s="6"/>
      <c r="P139" s="152"/>
      <c r="Q139" s="152"/>
      <c r="R139" s="152"/>
      <c r="S139" s="15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5">
      <c r="A140" s="6"/>
      <c r="B140" s="6"/>
      <c r="C140" s="294"/>
      <c r="D140" s="295"/>
      <c r="F140" s="6"/>
      <c r="H140" s="6"/>
      <c r="I140" s="6"/>
      <c r="P140" s="152"/>
      <c r="Q140" s="152"/>
      <c r="R140" s="152"/>
      <c r="S140" s="15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5">
      <c r="A141" s="6"/>
      <c r="B141" s="6"/>
      <c r="C141" s="294"/>
      <c r="D141" s="295"/>
      <c r="F141" s="6"/>
      <c r="H141" s="6"/>
      <c r="I141" s="6"/>
      <c r="P141" s="152"/>
      <c r="Q141" s="152"/>
      <c r="R141" s="152"/>
      <c r="S141" s="15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5">
      <c r="A142" s="6"/>
      <c r="B142" s="6"/>
      <c r="C142" s="294"/>
      <c r="D142" s="295"/>
      <c r="F142" s="6"/>
      <c r="H142" s="6"/>
      <c r="I142" s="6"/>
      <c r="P142" s="152"/>
      <c r="Q142" s="152"/>
      <c r="R142" s="152"/>
      <c r="S142" s="15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5">
      <c r="A143" s="6"/>
      <c r="B143" s="6"/>
      <c r="C143" s="294"/>
      <c r="D143" s="295"/>
      <c r="F143" s="6"/>
      <c r="H143" s="6"/>
      <c r="I143" s="6"/>
      <c r="P143" s="152"/>
      <c r="Q143" s="152"/>
      <c r="R143" s="152"/>
      <c r="S143" s="15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5">
      <c r="A144" s="6"/>
      <c r="B144" s="6"/>
      <c r="C144" s="294"/>
      <c r="D144" s="295"/>
      <c r="F144" s="6"/>
      <c r="H144" s="6"/>
      <c r="I144" s="6"/>
      <c r="P144" s="152"/>
      <c r="Q144" s="152"/>
      <c r="R144" s="152"/>
      <c r="S144" s="15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5">
      <c r="A145" s="6"/>
      <c r="B145" s="6"/>
      <c r="C145" s="294"/>
      <c r="D145" s="295"/>
      <c r="F145" s="6"/>
      <c r="H145" s="6"/>
      <c r="I145" s="6"/>
      <c r="P145" s="152"/>
      <c r="Q145" s="152"/>
      <c r="R145" s="152"/>
      <c r="S145" s="15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5">
      <c r="A146" s="6"/>
      <c r="B146" s="6"/>
      <c r="C146" s="294"/>
      <c r="D146" s="295"/>
      <c r="F146" s="6"/>
      <c r="H146" s="6"/>
      <c r="I146" s="6"/>
      <c r="P146" s="152"/>
      <c r="Q146" s="152"/>
      <c r="R146" s="152"/>
      <c r="S146" s="15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5">
      <c r="A147" s="6"/>
      <c r="B147" s="6"/>
      <c r="C147" s="294"/>
      <c r="D147" s="295"/>
      <c r="F147" s="6"/>
      <c r="H147" s="6"/>
      <c r="I147" s="6"/>
      <c r="P147" s="152"/>
      <c r="Q147" s="152"/>
      <c r="R147" s="152"/>
      <c r="S147" s="15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5">
      <c r="A148" s="6"/>
      <c r="B148" s="6"/>
      <c r="C148" s="294"/>
      <c r="D148" s="295"/>
      <c r="F148" s="6"/>
      <c r="H148" s="6"/>
      <c r="I148" s="6"/>
      <c r="P148" s="152"/>
      <c r="Q148" s="152"/>
      <c r="R148" s="152"/>
      <c r="S148" s="15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5">
      <c r="A149" s="6"/>
      <c r="B149" s="6"/>
      <c r="C149" s="294"/>
      <c r="D149" s="295"/>
      <c r="F149" s="6"/>
      <c r="H149" s="6"/>
      <c r="I149" s="6"/>
      <c r="P149" s="152"/>
      <c r="Q149" s="152"/>
      <c r="R149" s="152"/>
      <c r="S149" s="15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5">
      <c r="A150" s="6"/>
      <c r="B150" s="6"/>
      <c r="C150" s="294"/>
      <c r="D150" s="295"/>
      <c r="F150" s="6"/>
      <c r="H150" s="6"/>
      <c r="I150" s="6"/>
      <c r="P150" s="152"/>
      <c r="Q150" s="152"/>
      <c r="R150" s="152"/>
      <c r="S150" s="15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5">
      <c r="A151" s="6"/>
      <c r="B151" s="6"/>
      <c r="C151" s="294"/>
      <c r="D151" s="295"/>
      <c r="F151" s="6"/>
      <c r="H151" s="6"/>
      <c r="I151" s="6"/>
      <c r="P151" s="152"/>
      <c r="Q151" s="152"/>
      <c r="R151" s="152"/>
      <c r="S151" s="15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5">
      <c r="A152" s="6"/>
      <c r="B152" s="6"/>
      <c r="C152" s="294"/>
      <c r="D152" s="295"/>
      <c r="F152" s="6"/>
      <c r="H152" s="6"/>
      <c r="I152" s="6"/>
      <c r="P152" s="152"/>
      <c r="Q152" s="152"/>
      <c r="R152" s="152"/>
      <c r="S152" s="15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5">
      <c r="A153" s="6"/>
      <c r="B153" s="6"/>
      <c r="C153" s="294"/>
      <c r="D153" s="295"/>
      <c r="F153" s="6"/>
      <c r="H153" s="6"/>
      <c r="I153" s="6"/>
      <c r="P153" s="152"/>
      <c r="Q153" s="152"/>
      <c r="R153" s="152"/>
      <c r="S153" s="15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5">
      <c r="A154" s="6"/>
      <c r="B154" s="6"/>
      <c r="C154" s="294"/>
      <c r="D154" s="295"/>
      <c r="F154" s="6"/>
      <c r="H154" s="6"/>
      <c r="I154" s="6"/>
      <c r="P154" s="152"/>
      <c r="Q154" s="152"/>
      <c r="R154" s="152"/>
      <c r="S154" s="15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5">
      <c r="A155" s="6"/>
      <c r="B155" s="6"/>
      <c r="C155" s="294"/>
      <c r="D155" s="295"/>
      <c r="F155" s="6"/>
      <c r="H155" s="6"/>
      <c r="I155" s="6"/>
      <c r="P155" s="152"/>
      <c r="Q155" s="152"/>
      <c r="R155" s="152"/>
      <c r="S155" s="15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5">
      <c r="A156" s="6"/>
      <c r="B156" s="6"/>
      <c r="C156" s="294"/>
      <c r="D156" s="295"/>
      <c r="F156" s="6"/>
      <c r="H156" s="6"/>
      <c r="I156" s="6"/>
      <c r="P156" s="152"/>
      <c r="Q156" s="152"/>
      <c r="R156" s="152"/>
      <c r="S156" s="15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5">
      <c r="A157" s="6"/>
      <c r="B157" s="6"/>
      <c r="C157" s="294"/>
      <c r="D157" s="295"/>
      <c r="F157" s="6"/>
      <c r="H157" s="6"/>
      <c r="I157" s="6"/>
      <c r="P157" s="152"/>
      <c r="Q157" s="152"/>
      <c r="R157" s="152"/>
      <c r="S157" s="15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5">
      <c r="A158" s="6"/>
      <c r="B158" s="6"/>
      <c r="C158" s="294"/>
      <c r="D158" s="295"/>
      <c r="F158" s="6"/>
      <c r="H158" s="6"/>
      <c r="I158" s="6"/>
      <c r="P158" s="152"/>
      <c r="Q158" s="152"/>
      <c r="R158" s="152"/>
      <c r="S158" s="15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5">
      <c r="A159" s="6"/>
      <c r="B159" s="6"/>
      <c r="C159" s="294"/>
      <c r="D159" s="295"/>
      <c r="F159" s="6"/>
      <c r="H159" s="6"/>
      <c r="I159" s="6"/>
      <c r="P159" s="152"/>
      <c r="Q159" s="152"/>
      <c r="R159" s="152"/>
      <c r="S159" s="15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5">
      <c r="A160" s="6"/>
      <c r="B160" s="6"/>
      <c r="C160" s="294"/>
      <c r="D160" s="295"/>
      <c r="F160" s="6"/>
      <c r="H160" s="6"/>
      <c r="I160" s="6"/>
      <c r="P160" s="152"/>
      <c r="Q160" s="152"/>
      <c r="R160" s="152"/>
      <c r="S160" s="15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5">
      <c r="A161" s="6"/>
      <c r="B161" s="6"/>
      <c r="C161" s="294"/>
      <c r="D161" s="295"/>
      <c r="F161" s="6"/>
      <c r="H161" s="6"/>
      <c r="I161" s="6"/>
      <c r="P161" s="152"/>
      <c r="Q161" s="152"/>
      <c r="R161" s="152"/>
      <c r="S161" s="15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5">
      <c r="A162" s="6"/>
      <c r="B162" s="6"/>
      <c r="C162" s="294"/>
      <c r="D162" s="295"/>
      <c r="F162" s="6"/>
      <c r="H162" s="6"/>
      <c r="I162" s="6"/>
      <c r="P162" s="152"/>
      <c r="Q162" s="152"/>
      <c r="R162" s="152"/>
      <c r="S162" s="15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5">
      <c r="A163" s="6"/>
      <c r="B163" s="6"/>
      <c r="C163" s="294"/>
      <c r="D163" s="295"/>
      <c r="F163" s="6"/>
      <c r="H163" s="6"/>
      <c r="I163" s="6"/>
      <c r="P163" s="152"/>
      <c r="Q163" s="152"/>
      <c r="R163" s="152"/>
      <c r="S163" s="15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5">
      <c r="A164" s="6"/>
      <c r="B164" s="6"/>
      <c r="C164" s="294"/>
      <c r="D164" s="295"/>
      <c r="F164" s="6"/>
      <c r="H164" s="6"/>
      <c r="I164" s="6"/>
      <c r="P164" s="152"/>
      <c r="Q164" s="152"/>
      <c r="R164" s="152"/>
      <c r="S164" s="15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5">
      <c r="A165" s="6"/>
      <c r="B165" s="6"/>
      <c r="C165" s="294"/>
      <c r="D165" s="295"/>
      <c r="F165" s="6"/>
      <c r="H165" s="6"/>
      <c r="I165" s="6"/>
      <c r="P165" s="152"/>
      <c r="Q165" s="152"/>
      <c r="R165" s="152"/>
      <c r="S165" s="15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5">
      <c r="A166" s="6"/>
      <c r="B166" s="6"/>
      <c r="C166" s="294"/>
      <c r="D166" s="295"/>
      <c r="F166" s="6"/>
      <c r="H166" s="6"/>
      <c r="I166" s="6"/>
      <c r="P166" s="152"/>
      <c r="Q166" s="152"/>
      <c r="R166" s="152"/>
      <c r="S166" s="15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5">
      <c r="A167" s="6"/>
      <c r="B167" s="6"/>
      <c r="C167" s="294"/>
      <c r="D167" s="295"/>
      <c r="F167" s="6"/>
      <c r="H167" s="6"/>
      <c r="I167" s="6"/>
      <c r="P167" s="152"/>
      <c r="Q167" s="152"/>
      <c r="R167" s="152"/>
      <c r="S167" s="15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5">
      <c r="A168" s="6"/>
      <c r="B168" s="6"/>
      <c r="C168" s="294"/>
      <c r="D168" s="295"/>
      <c r="F168" s="6"/>
      <c r="H168" s="6"/>
      <c r="I168" s="6"/>
      <c r="P168" s="152"/>
      <c r="Q168" s="152"/>
      <c r="R168" s="152"/>
      <c r="S168" s="15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5">
      <c r="A169" s="6"/>
      <c r="B169" s="6"/>
      <c r="C169" s="294"/>
      <c r="D169" s="295"/>
      <c r="F169" s="6"/>
      <c r="H169" s="6"/>
      <c r="I169" s="6"/>
      <c r="P169" s="152"/>
      <c r="Q169" s="152"/>
      <c r="R169" s="152"/>
      <c r="S169" s="15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5">
      <c r="A170" s="6"/>
      <c r="B170" s="6"/>
      <c r="C170" s="294"/>
      <c r="D170" s="295"/>
      <c r="F170" s="6"/>
      <c r="H170" s="6"/>
      <c r="I170" s="6"/>
      <c r="P170" s="152"/>
      <c r="Q170" s="152"/>
      <c r="R170" s="152"/>
      <c r="S170" s="15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5">
      <c r="A171" s="6"/>
      <c r="B171" s="6"/>
      <c r="C171" s="294"/>
      <c r="D171" s="295"/>
      <c r="F171" s="6"/>
      <c r="H171" s="6"/>
      <c r="I171" s="6"/>
      <c r="P171" s="152"/>
      <c r="Q171" s="152"/>
      <c r="R171" s="152"/>
      <c r="S171" s="15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5">
      <c r="A172" s="6"/>
      <c r="B172" s="6"/>
      <c r="C172" s="294"/>
      <c r="D172" s="295"/>
      <c r="F172" s="6"/>
      <c r="H172" s="6"/>
      <c r="I172" s="6"/>
      <c r="P172" s="152"/>
      <c r="Q172" s="152"/>
      <c r="R172" s="152"/>
      <c r="S172" s="15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5">
      <c r="A173" s="6"/>
      <c r="B173" s="6"/>
      <c r="C173" s="294"/>
      <c r="D173" s="295"/>
      <c r="F173" s="6"/>
      <c r="H173" s="6"/>
      <c r="I173" s="6"/>
      <c r="P173" s="152"/>
      <c r="Q173" s="152"/>
      <c r="R173" s="152"/>
      <c r="S173" s="15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5">
      <c r="A174" s="6"/>
      <c r="B174" s="6"/>
      <c r="C174" s="294"/>
      <c r="D174" s="295"/>
      <c r="F174" s="6"/>
      <c r="H174" s="6"/>
      <c r="I174" s="6"/>
      <c r="P174" s="152"/>
      <c r="Q174" s="152"/>
      <c r="R174" s="152"/>
      <c r="S174" s="15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5">
      <c r="A175" s="6"/>
      <c r="B175" s="6"/>
      <c r="C175" s="294"/>
      <c r="D175" s="295"/>
      <c r="F175" s="6"/>
      <c r="H175" s="6"/>
      <c r="I175" s="6"/>
      <c r="P175" s="152"/>
      <c r="Q175" s="152"/>
      <c r="R175" s="152"/>
      <c r="S175" s="15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5">
      <c r="A176" s="6"/>
      <c r="B176" s="6"/>
      <c r="C176" s="294"/>
      <c r="D176" s="295"/>
      <c r="F176" s="6"/>
      <c r="H176" s="6"/>
      <c r="I176" s="6"/>
      <c r="P176" s="152"/>
      <c r="Q176" s="152"/>
      <c r="R176" s="152"/>
      <c r="S176" s="15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5">
      <c r="A177" s="6"/>
      <c r="B177" s="6"/>
      <c r="C177" s="294"/>
      <c r="D177" s="295"/>
      <c r="F177" s="6"/>
      <c r="H177" s="6"/>
      <c r="I177" s="6"/>
      <c r="P177" s="152"/>
      <c r="Q177" s="152"/>
      <c r="R177" s="152"/>
      <c r="S177" s="15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5">
      <c r="A178" s="6"/>
      <c r="B178" s="6"/>
      <c r="C178" s="294"/>
      <c r="D178" s="295"/>
      <c r="F178" s="6"/>
      <c r="H178" s="6"/>
      <c r="I178" s="6"/>
      <c r="P178" s="152"/>
      <c r="Q178" s="152"/>
      <c r="R178" s="152"/>
      <c r="S178" s="15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5">
      <c r="A179" s="6"/>
      <c r="B179" s="6"/>
      <c r="C179" s="294"/>
      <c r="D179" s="295"/>
      <c r="F179" s="6"/>
      <c r="H179" s="6"/>
      <c r="I179" s="6"/>
      <c r="P179" s="152"/>
      <c r="Q179" s="152"/>
      <c r="R179" s="152"/>
      <c r="S179" s="15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5">
      <c r="A180" s="6"/>
      <c r="B180" s="6"/>
      <c r="C180" s="294"/>
      <c r="D180" s="295"/>
      <c r="F180" s="6"/>
      <c r="H180" s="6"/>
      <c r="I180" s="6"/>
      <c r="P180" s="152"/>
      <c r="Q180" s="152"/>
      <c r="R180" s="152"/>
      <c r="S180" s="15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5">
      <c r="A181" s="6"/>
      <c r="B181" s="6"/>
      <c r="C181" s="294"/>
      <c r="D181" s="295"/>
      <c r="F181" s="6"/>
      <c r="H181" s="6"/>
      <c r="I181" s="6"/>
      <c r="P181" s="152"/>
      <c r="Q181" s="152"/>
      <c r="R181" s="152"/>
      <c r="S181" s="15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5">
      <c r="A182" s="6"/>
      <c r="B182" s="6"/>
      <c r="C182" s="294"/>
      <c r="D182" s="295"/>
      <c r="F182" s="6"/>
      <c r="H182" s="6"/>
      <c r="I182" s="6"/>
      <c r="P182" s="152"/>
      <c r="Q182" s="152"/>
      <c r="R182" s="152"/>
      <c r="S182" s="15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5">
      <c r="A183" s="6"/>
      <c r="B183" s="6"/>
      <c r="C183" s="294"/>
      <c r="D183" s="295"/>
      <c r="F183" s="6"/>
      <c r="H183" s="6"/>
      <c r="I183" s="6"/>
      <c r="P183" s="152"/>
      <c r="Q183" s="152"/>
      <c r="R183" s="152"/>
      <c r="S183" s="15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5">
      <c r="A184" s="6"/>
      <c r="B184" s="6"/>
      <c r="C184" s="294"/>
      <c r="D184" s="295"/>
      <c r="F184" s="6"/>
      <c r="H184" s="6"/>
      <c r="I184" s="6"/>
      <c r="P184" s="152"/>
      <c r="Q184" s="152"/>
      <c r="R184" s="152"/>
      <c r="S184" s="15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5">
      <c r="A185" s="6"/>
      <c r="B185" s="6"/>
      <c r="C185" s="294"/>
      <c r="D185" s="295"/>
      <c r="F185" s="6"/>
      <c r="H185" s="6"/>
      <c r="I185" s="6"/>
      <c r="P185" s="152"/>
      <c r="Q185" s="152"/>
      <c r="R185" s="152"/>
      <c r="S185" s="15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5">
      <c r="A186" s="6"/>
      <c r="B186" s="6"/>
      <c r="C186" s="294"/>
      <c r="D186" s="295"/>
      <c r="F186" s="6"/>
      <c r="H186" s="6"/>
      <c r="I186" s="6"/>
      <c r="P186" s="152"/>
      <c r="Q186" s="152"/>
      <c r="R186" s="152"/>
      <c r="S186" s="15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5">
      <c r="A187" s="6"/>
      <c r="B187" s="6"/>
      <c r="C187" s="294"/>
      <c r="D187" s="295"/>
      <c r="F187" s="6"/>
      <c r="H187" s="6"/>
      <c r="I187" s="6"/>
      <c r="P187" s="152"/>
      <c r="Q187" s="152"/>
      <c r="R187" s="152"/>
      <c r="S187" s="15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5">
      <c r="A188" s="6"/>
      <c r="B188" s="6"/>
      <c r="C188" s="294"/>
      <c r="D188" s="295"/>
      <c r="F188" s="6"/>
      <c r="H188" s="6"/>
      <c r="I188" s="6"/>
      <c r="P188" s="152"/>
      <c r="Q188" s="152"/>
      <c r="R188" s="152"/>
      <c r="S188" s="15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5">
      <c r="A189" s="6"/>
      <c r="B189" s="6"/>
      <c r="C189" s="294"/>
      <c r="D189" s="295"/>
      <c r="F189" s="6"/>
      <c r="H189" s="6"/>
      <c r="I189" s="6"/>
      <c r="P189" s="152"/>
      <c r="Q189" s="152"/>
      <c r="R189" s="152"/>
      <c r="S189" s="15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5">
      <c r="A190" s="6"/>
      <c r="B190" s="6"/>
      <c r="C190" s="294"/>
      <c r="D190" s="295"/>
      <c r="F190" s="6"/>
      <c r="H190" s="6"/>
      <c r="I190" s="6"/>
      <c r="P190" s="152"/>
      <c r="Q190" s="152"/>
      <c r="R190" s="152"/>
      <c r="S190" s="15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5">
      <c r="A191" s="6"/>
      <c r="B191" s="6"/>
      <c r="C191" s="294"/>
      <c r="D191" s="295"/>
      <c r="F191" s="6"/>
      <c r="H191" s="6"/>
      <c r="I191" s="6"/>
      <c r="P191" s="152"/>
      <c r="Q191" s="152"/>
      <c r="R191" s="152"/>
      <c r="S191" s="15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5">
      <c r="A192" s="6"/>
      <c r="B192" s="6"/>
      <c r="C192" s="294"/>
      <c r="D192" s="295"/>
      <c r="F192" s="6"/>
      <c r="H192" s="6"/>
      <c r="I192" s="6"/>
      <c r="P192" s="152"/>
      <c r="Q192" s="152"/>
      <c r="R192" s="152"/>
      <c r="S192" s="15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5">
      <c r="A193" s="6"/>
      <c r="B193" s="6"/>
      <c r="C193" s="294"/>
      <c r="D193" s="295"/>
      <c r="F193" s="6"/>
      <c r="H193" s="6"/>
      <c r="I193" s="6"/>
      <c r="P193" s="152"/>
      <c r="Q193" s="152"/>
      <c r="R193" s="152"/>
      <c r="S193" s="15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5">
      <c r="A194" s="6"/>
      <c r="B194" s="6"/>
      <c r="C194" s="294"/>
      <c r="D194" s="295"/>
      <c r="F194" s="6"/>
      <c r="H194" s="6"/>
      <c r="I194" s="6"/>
      <c r="P194" s="152"/>
      <c r="Q194" s="152"/>
      <c r="R194" s="152"/>
      <c r="S194" s="15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5">
      <c r="A195" s="6"/>
      <c r="B195" s="6"/>
      <c r="C195" s="294"/>
      <c r="D195" s="295"/>
      <c r="F195" s="6"/>
      <c r="H195" s="6"/>
      <c r="I195" s="6"/>
      <c r="P195" s="152"/>
      <c r="Q195" s="152"/>
      <c r="R195" s="152"/>
      <c r="S195" s="15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5">
      <c r="A196" s="6"/>
      <c r="B196" s="6"/>
      <c r="C196" s="294"/>
      <c r="D196" s="295"/>
      <c r="F196" s="6"/>
      <c r="H196" s="6"/>
      <c r="I196" s="6"/>
      <c r="P196" s="152"/>
      <c r="Q196" s="152"/>
      <c r="R196" s="152"/>
      <c r="S196" s="15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5">
      <c r="A197" s="6"/>
      <c r="B197" s="6"/>
      <c r="C197" s="294"/>
      <c r="D197" s="295"/>
      <c r="F197" s="6"/>
      <c r="H197" s="6"/>
      <c r="I197" s="6"/>
      <c r="P197" s="152"/>
      <c r="Q197" s="152"/>
      <c r="R197" s="152"/>
      <c r="S197" s="15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5">
      <c r="A198" s="6"/>
      <c r="B198" s="6"/>
      <c r="C198" s="294"/>
      <c r="D198" s="295"/>
      <c r="F198" s="6"/>
      <c r="H198" s="6"/>
      <c r="I198" s="6"/>
      <c r="P198" s="152"/>
      <c r="Q198" s="152"/>
      <c r="R198" s="152"/>
      <c r="S198" s="15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5">
      <c r="A199" s="6"/>
      <c r="B199" s="6"/>
      <c r="C199" s="294"/>
      <c r="D199" s="295"/>
      <c r="F199" s="6"/>
      <c r="H199" s="6"/>
      <c r="I199" s="6"/>
      <c r="P199" s="152"/>
      <c r="Q199" s="152"/>
      <c r="R199" s="152"/>
      <c r="S199" s="15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5">
      <c r="A200" s="6"/>
      <c r="B200" s="6"/>
      <c r="C200" s="294"/>
      <c r="D200" s="295"/>
      <c r="F200" s="6"/>
      <c r="H200" s="6"/>
      <c r="I200" s="6"/>
      <c r="P200" s="152"/>
      <c r="Q200" s="152"/>
      <c r="R200" s="152"/>
      <c r="S200" s="15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5">
      <c r="A201" s="6"/>
      <c r="B201" s="6"/>
      <c r="C201" s="294"/>
      <c r="D201" s="295"/>
      <c r="F201" s="6"/>
      <c r="H201" s="6"/>
      <c r="I201" s="6"/>
      <c r="P201" s="152"/>
      <c r="Q201" s="152"/>
      <c r="R201" s="152"/>
      <c r="S201" s="15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5">
      <c r="A202" s="6"/>
      <c r="B202" s="6"/>
      <c r="C202" s="294"/>
      <c r="D202" s="295"/>
      <c r="F202" s="6"/>
      <c r="H202" s="6"/>
      <c r="I202" s="6"/>
      <c r="P202" s="152"/>
      <c r="Q202" s="152"/>
      <c r="R202" s="152"/>
      <c r="S202" s="15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5">
      <c r="A203" s="6"/>
      <c r="B203" s="6"/>
      <c r="C203" s="294"/>
      <c r="D203" s="295"/>
      <c r="F203" s="6"/>
      <c r="H203" s="6"/>
      <c r="I203" s="6"/>
      <c r="P203" s="152"/>
      <c r="Q203" s="152"/>
      <c r="R203" s="152"/>
      <c r="S203" s="15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5">
      <c r="A204" s="6"/>
      <c r="B204" s="6"/>
      <c r="C204" s="294"/>
      <c r="D204" s="295"/>
      <c r="F204" s="6"/>
      <c r="H204" s="6"/>
      <c r="I204" s="6"/>
      <c r="P204" s="152"/>
      <c r="Q204" s="152"/>
      <c r="R204" s="152"/>
      <c r="S204" s="15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5">
      <c r="A205" s="6"/>
      <c r="B205" s="6"/>
      <c r="C205" s="294"/>
      <c r="D205" s="295"/>
      <c r="F205" s="6"/>
      <c r="H205" s="6"/>
      <c r="I205" s="6"/>
      <c r="P205" s="152"/>
      <c r="Q205" s="152"/>
      <c r="R205" s="152"/>
      <c r="S205" s="15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5">
      <c r="A206" s="6"/>
      <c r="B206" s="6"/>
      <c r="C206" s="294"/>
      <c r="D206" s="295"/>
      <c r="F206" s="6"/>
      <c r="H206" s="6"/>
      <c r="I206" s="6"/>
      <c r="P206" s="152"/>
      <c r="Q206" s="152"/>
      <c r="R206" s="152"/>
      <c r="S206" s="15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5">
      <c r="A207" s="6"/>
      <c r="B207" s="6"/>
      <c r="C207" s="294"/>
      <c r="D207" s="295"/>
      <c r="F207" s="6"/>
      <c r="H207" s="6"/>
      <c r="I207" s="6"/>
      <c r="P207" s="152"/>
      <c r="Q207" s="152"/>
      <c r="R207" s="152"/>
      <c r="S207" s="15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5">
      <c r="A208" s="6"/>
      <c r="B208" s="6"/>
      <c r="C208" s="294"/>
      <c r="D208" s="295"/>
      <c r="F208" s="6"/>
      <c r="H208" s="6"/>
      <c r="I208" s="6"/>
      <c r="P208" s="152"/>
      <c r="Q208" s="152"/>
      <c r="R208" s="152"/>
      <c r="S208" s="15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5">
      <c r="A209" s="6"/>
      <c r="B209" s="6"/>
      <c r="C209" s="294"/>
      <c r="D209" s="295"/>
      <c r="F209" s="6"/>
      <c r="H209" s="6"/>
      <c r="I209" s="6"/>
      <c r="P209" s="152"/>
      <c r="Q209" s="152"/>
      <c r="R209" s="152"/>
      <c r="S209" s="15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5">
      <c r="A210" s="6"/>
      <c r="B210" s="6"/>
      <c r="C210" s="294"/>
      <c r="D210" s="295"/>
      <c r="F210" s="6"/>
      <c r="H210" s="6"/>
      <c r="I210" s="6"/>
      <c r="P210" s="152"/>
      <c r="Q210" s="152"/>
      <c r="R210" s="152"/>
      <c r="S210" s="15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5">
      <c r="A211" s="6"/>
      <c r="B211" s="6"/>
      <c r="C211" s="294"/>
      <c r="D211" s="295"/>
      <c r="F211" s="6"/>
      <c r="H211" s="6"/>
      <c r="I211" s="6"/>
      <c r="P211" s="152"/>
      <c r="Q211" s="152"/>
      <c r="R211" s="152"/>
      <c r="S211" s="15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5">
      <c r="A212" s="6"/>
      <c r="B212" s="6"/>
      <c r="C212" s="294"/>
      <c r="D212" s="295"/>
      <c r="F212" s="6"/>
      <c r="H212" s="6"/>
      <c r="I212" s="6"/>
      <c r="P212" s="152"/>
      <c r="Q212" s="152"/>
      <c r="R212" s="152"/>
      <c r="S212" s="15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5">
      <c r="A213" s="6"/>
      <c r="B213" s="6"/>
      <c r="C213" s="294"/>
      <c r="D213" s="295"/>
      <c r="F213" s="6"/>
      <c r="H213" s="6"/>
      <c r="I213" s="6"/>
      <c r="P213" s="152"/>
      <c r="Q213" s="152"/>
      <c r="R213" s="152"/>
      <c r="S213" s="15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5">
      <c r="A214" s="6"/>
      <c r="B214" s="6"/>
      <c r="C214" s="294"/>
      <c r="D214" s="295"/>
      <c r="F214" s="6"/>
      <c r="H214" s="6"/>
      <c r="I214" s="6"/>
      <c r="P214" s="152"/>
      <c r="Q214" s="152"/>
      <c r="R214" s="152"/>
      <c r="S214" s="15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5">
      <c r="A215" s="6"/>
      <c r="B215" s="6"/>
      <c r="C215" s="294"/>
      <c r="D215" s="295"/>
      <c r="F215" s="6"/>
      <c r="H215" s="6"/>
      <c r="I215" s="6"/>
      <c r="P215" s="152"/>
      <c r="Q215" s="152"/>
      <c r="R215" s="152"/>
      <c r="S215" s="15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5">
      <c r="A216" s="6"/>
      <c r="B216" s="6"/>
      <c r="C216" s="294"/>
      <c r="D216" s="295"/>
      <c r="F216" s="6"/>
      <c r="H216" s="6"/>
      <c r="I216" s="6"/>
      <c r="P216" s="152"/>
      <c r="Q216" s="152"/>
      <c r="R216" s="152"/>
      <c r="S216" s="15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5">
      <c r="A217" s="6"/>
      <c r="B217" s="6"/>
      <c r="C217" s="294"/>
      <c r="D217" s="295"/>
      <c r="F217" s="6"/>
      <c r="H217" s="6"/>
      <c r="I217" s="6"/>
      <c r="P217" s="152"/>
      <c r="Q217" s="152"/>
      <c r="R217" s="152"/>
      <c r="S217" s="15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5">
      <c r="A218" s="6"/>
      <c r="B218" s="6"/>
      <c r="C218" s="294"/>
      <c r="D218" s="295"/>
      <c r="F218" s="6"/>
      <c r="H218" s="6"/>
      <c r="I218" s="6"/>
      <c r="P218" s="152"/>
      <c r="Q218" s="152"/>
      <c r="R218" s="152"/>
      <c r="S218" s="15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5">
      <c r="A219" s="6"/>
      <c r="B219" s="6"/>
      <c r="C219" s="294"/>
      <c r="D219" s="295"/>
      <c r="F219" s="6"/>
      <c r="H219" s="6"/>
      <c r="I219" s="6"/>
      <c r="P219" s="152"/>
      <c r="Q219" s="152"/>
      <c r="R219" s="152"/>
      <c r="S219" s="15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5">
      <c r="A220" s="6"/>
      <c r="B220" s="6"/>
      <c r="C220" s="294"/>
      <c r="D220" s="295"/>
      <c r="F220" s="6"/>
      <c r="H220" s="6"/>
      <c r="I220" s="6"/>
      <c r="P220" s="152"/>
      <c r="Q220" s="152"/>
      <c r="R220" s="152"/>
      <c r="S220" s="15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5">
      <c r="A221" s="6"/>
      <c r="B221" s="6"/>
      <c r="C221" s="294"/>
      <c r="D221" s="295"/>
      <c r="F221" s="6"/>
      <c r="H221" s="6"/>
      <c r="I221" s="6"/>
      <c r="P221" s="152"/>
      <c r="Q221" s="152"/>
      <c r="R221" s="152"/>
      <c r="S221" s="15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5">
      <c r="A222" s="6"/>
      <c r="B222" s="6"/>
      <c r="C222" s="294"/>
      <c r="D222" s="295"/>
      <c r="F222" s="6"/>
      <c r="H222" s="6"/>
      <c r="I222" s="6"/>
      <c r="P222" s="152"/>
      <c r="Q222" s="152"/>
      <c r="R222" s="152"/>
      <c r="S222" s="15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5">
      <c r="A223" s="6"/>
      <c r="B223" s="6"/>
      <c r="C223" s="294"/>
      <c r="D223" s="295"/>
      <c r="F223" s="6"/>
      <c r="H223" s="6"/>
      <c r="I223" s="6"/>
      <c r="P223" s="152"/>
      <c r="Q223" s="152"/>
      <c r="R223" s="152"/>
      <c r="S223" s="15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5">
      <c r="A224" s="6"/>
      <c r="B224" s="6"/>
      <c r="C224" s="294"/>
      <c r="D224" s="295"/>
      <c r="F224" s="6"/>
      <c r="H224" s="6"/>
      <c r="I224" s="6"/>
      <c r="P224" s="152"/>
      <c r="Q224" s="152"/>
      <c r="R224" s="152"/>
      <c r="S224" s="15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5">
      <c r="A225" s="6"/>
      <c r="B225" s="6"/>
      <c r="C225" s="294"/>
      <c r="D225" s="295"/>
      <c r="F225" s="6"/>
      <c r="H225" s="6"/>
      <c r="I225" s="6"/>
      <c r="P225" s="152"/>
      <c r="Q225" s="152"/>
      <c r="R225" s="152"/>
      <c r="S225" s="15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5">
      <c r="A226" s="6"/>
      <c r="B226" s="6"/>
      <c r="C226" s="294"/>
      <c r="D226" s="295"/>
      <c r="F226" s="6"/>
      <c r="H226" s="6"/>
      <c r="I226" s="6"/>
      <c r="P226" s="152"/>
      <c r="Q226" s="152"/>
      <c r="R226" s="152"/>
      <c r="S226" s="15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5">
      <c r="A227" s="6"/>
      <c r="B227" s="6"/>
      <c r="C227" s="294"/>
      <c r="D227" s="295"/>
      <c r="F227" s="6"/>
      <c r="H227" s="6"/>
      <c r="I227" s="6"/>
      <c r="P227" s="152"/>
      <c r="Q227" s="152"/>
      <c r="R227" s="152"/>
      <c r="S227" s="15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5">
      <c r="A228" s="6"/>
      <c r="B228" s="6"/>
      <c r="C228" s="294"/>
      <c r="D228" s="295"/>
      <c r="F228" s="6"/>
      <c r="H228" s="6"/>
      <c r="I228" s="6"/>
      <c r="P228" s="152"/>
      <c r="Q228" s="152"/>
      <c r="R228" s="152"/>
      <c r="S228" s="15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5">
      <c r="A229" s="6"/>
      <c r="B229" s="6"/>
      <c r="C229" s="294"/>
      <c r="D229" s="295"/>
      <c r="F229" s="6"/>
      <c r="H229" s="6"/>
      <c r="I229" s="6"/>
      <c r="P229" s="152"/>
      <c r="Q229" s="152"/>
      <c r="R229" s="152"/>
      <c r="S229" s="15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5">
      <c r="A230" s="6"/>
      <c r="B230" s="6"/>
      <c r="C230" s="294"/>
      <c r="D230" s="295"/>
      <c r="F230" s="6"/>
      <c r="H230" s="6"/>
      <c r="I230" s="6"/>
      <c r="P230" s="152"/>
      <c r="Q230" s="152"/>
      <c r="R230" s="152"/>
      <c r="S230" s="15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5">
      <c r="A231" s="6"/>
      <c r="B231" s="6"/>
      <c r="C231" s="294"/>
      <c r="D231" s="295"/>
      <c r="F231" s="6"/>
      <c r="H231" s="6"/>
      <c r="I231" s="6"/>
      <c r="P231" s="152"/>
      <c r="Q231" s="152"/>
      <c r="R231" s="152"/>
      <c r="S231" s="15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5">
      <c r="A232" s="6"/>
      <c r="B232" s="6"/>
      <c r="C232" s="294"/>
      <c r="D232" s="295"/>
      <c r="F232" s="6"/>
      <c r="H232" s="6"/>
      <c r="I232" s="6"/>
      <c r="P232" s="152"/>
      <c r="Q232" s="152"/>
      <c r="R232" s="152"/>
      <c r="S232" s="15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5">
      <c r="A233" s="6"/>
      <c r="B233" s="6"/>
      <c r="C233" s="294"/>
      <c r="D233" s="295"/>
      <c r="F233" s="6"/>
      <c r="H233" s="6"/>
      <c r="I233" s="6"/>
      <c r="P233" s="152"/>
      <c r="Q233" s="152"/>
      <c r="R233" s="152"/>
      <c r="S233" s="15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5">
      <c r="A234" s="6"/>
      <c r="B234" s="6"/>
      <c r="C234" s="294"/>
      <c r="D234" s="295"/>
      <c r="F234" s="6"/>
      <c r="H234" s="6"/>
      <c r="I234" s="6"/>
      <c r="P234" s="152"/>
      <c r="Q234" s="152"/>
      <c r="R234" s="152"/>
      <c r="S234" s="15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5">
      <c r="A235" s="6"/>
      <c r="B235" s="6"/>
      <c r="C235" s="294"/>
      <c r="D235" s="295"/>
      <c r="F235" s="6"/>
      <c r="H235" s="6"/>
      <c r="I235" s="6"/>
      <c r="P235" s="152"/>
      <c r="Q235" s="152"/>
      <c r="R235" s="152"/>
      <c r="S235" s="15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5">
      <c r="A236" s="6"/>
      <c r="B236" s="6"/>
      <c r="C236" s="294"/>
      <c r="D236" s="295"/>
      <c r="F236" s="6"/>
      <c r="H236" s="6"/>
      <c r="I236" s="6"/>
      <c r="P236" s="152"/>
      <c r="Q236" s="152"/>
      <c r="R236" s="152"/>
      <c r="S236" s="15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5">
      <c r="A237" s="6"/>
      <c r="B237" s="6"/>
      <c r="C237" s="294"/>
      <c r="D237" s="295"/>
      <c r="F237" s="6"/>
      <c r="H237" s="6"/>
      <c r="I237" s="6"/>
      <c r="P237" s="152"/>
      <c r="Q237" s="152"/>
      <c r="R237" s="152"/>
      <c r="S237" s="15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5">
      <c r="A238" s="6"/>
      <c r="B238" s="6"/>
      <c r="C238" s="294"/>
      <c r="D238" s="295"/>
      <c r="F238" s="6"/>
      <c r="H238" s="6"/>
      <c r="I238" s="6"/>
      <c r="P238" s="152"/>
      <c r="Q238" s="152"/>
      <c r="R238" s="152"/>
      <c r="S238" s="15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5">
      <c r="A239" s="6"/>
      <c r="B239" s="6"/>
      <c r="C239" s="294"/>
      <c r="D239" s="295"/>
      <c r="F239" s="6"/>
      <c r="H239" s="6"/>
      <c r="I239" s="6"/>
      <c r="P239" s="152"/>
      <c r="Q239" s="152"/>
      <c r="R239" s="152"/>
      <c r="S239" s="15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5">
      <c r="A240" s="6"/>
      <c r="B240" s="6"/>
      <c r="C240" s="294"/>
      <c r="D240" s="295"/>
      <c r="F240" s="6"/>
      <c r="H240" s="6"/>
      <c r="I240" s="6"/>
      <c r="P240" s="152"/>
      <c r="Q240" s="152"/>
      <c r="R240" s="152"/>
      <c r="S240" s="15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5">
      <c r="A241" s="6"/>
      <c r="B241" s="6"/>
      <c r="C241" s="294"/>
      <c r="D241" s="295"/>
      <c r="F241" s="6"/>
      <c r="H241" s="6"/>
      <c r="I241" s="6"/>
      <c r="P241" s="152"/>
      <c r="Q241" s="152"/>
      <c r="R241" s="152"/>
      <c r="S241" s="15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5">
      <c r="A242" s="6"/>
      <c r="B242" s="6"/>
      <c r="C242" s="294"/>
      <c r="D242" s="295"/>
      <c r="F242" s="6"/>
      <c r="H242" s="6"/>
      <c r="I242" s="6"/>
      <c r="P242" s="152"/>
      <c r="Q242" s="152"/>
      <c r="R242" s="152"/>
      <c r="S242" s="15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5">
      <c r="A243" s="6"/>
      <c r="B243" s="6"/>
      <c r="C243" s="294"/>
      <c r="D243" s="295"/>
      <c r="F243" s="6"/>
      <c r="H243" s="6"/>
      <c r="I243" s="6"/>
      <c r="P243" s="152"/>
      <c r="Q243" s="152"/>
      <c r="R243" s="152"/>
      <c r="S243" s="15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5">
      <c r="A244" s="6"/>
      <c r="B244" s="6"/>
      <c r="C244" s="294"/>
      <c r="D244" s="295"/>
      <c r="F244" s="6"/>
      <c r="H244" s="6"/>
      <c r="I244" s="6"/>
      <c r="P244" s="152"/>
      <c r="Q244" s="152"/>
      <c r="R244" s="152"/>
      <c r="S244" s="15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5">
      <c r="A245" s="6"/>
      <c r="B245" s="6"/>
      <c r="C245" s="294"/>
      <c r="D245" s="295"/>
      <c r="F245" s="6"/>
      <c r="H245" s="6"/>
      <c r="I245" s="6"/>
      <c r="P245" s="152"/>
      <c r="Q245" s="152"/>
      <c r="R245" s="152"/>
      <c r="S245" s="15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5">
      <c r="A246" s="6"/>
      <c r="B246" s="6"/>
      <c r="C246" s="294"/>
      <c r="D246" s="295"/>
      <c r="F246" s="6"/>
      <c r="H246" s="6"/>
      <c r="I246" s="6"/>
      <c r="P246" s="152"/>
      <c r="Q246" s="152"/>
      <c r="R246" s="152"/>
      <c r="S246" s="15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5">
      <c r="A247" s="6"/>
      <c r="B247" s="6"/>
      <c r="C247" s="294"/>
      <c r="D247" s="295"/>
      <c r="F247" s="6"/>
      <c r="H247" s="6"/>
      <c r="I247" s="6"/>
      <c r="P247" s="152"/>
      <c r="Q247" s="152"/>
      <c r="R247" s="152"/>
      <c r="S247" s="15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5">
      <c r="A248" s="6"/>
      <c r="B248" s="6"/>
      <c r="C248" s="294"/>
      <c r="D248" s="295"/>
      <c r="F248" s="6"/>
      <c r="H248" s="6"/>
      <c r="I248" s="6"/>
      <c r="P248" s="152"/>
      <c r="Q248" s="152"/>
      <c r="R248" s="152"/>
      <c r="S248" s="15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5">
      <c r="A249" s="6"/>
      <c r="B249" s="6"/>
      <c r="C249" s="294"/>
      <c r="D249" s="295"/>
      <c r="F249" s="6"/>
      <c r="H249" s="6"/>
      <c r="I249" s="6"/>
      <c r="P249" s="152"/>
      <c r="Q249" s="152"/>
      <c r="R249" s="152"/>
      <c r="S249" s="15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5">
      <c r="A250" s="6"/>
      <c r="B250" s="6"/>
      <c r="C250" s="294"/>
      <c r="D250" s="295"/>
      <c r="F250" s="6"/>
      <c r="H250" s="6"/>
      <c r="I250" s="6"/>
      <c r="P250" s="152"/>
      <c r="Q250" s="152"/>
      <c r="R250" s="152"/>
      <c r="S250" s="15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5">
      <c r="A251" s="6"/>
      <c r="B251" s="6"/>
      <c r="C251" s="294"/>
      <c r="D251" s="295"/>
      <c r="F251" s="6"/>
      <c r="H251" s="6"/>
      <c r="I251" s="6"/>
      <c r="P251" s="152"/>
      <c r="Q251" s="152"/>
      <c r="R251" s="152"/>
      <c r="S251" s="15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5">
      <c r="A252" s="6"/>
      <c r="B252" s="6"/>
      <c r="C252" s="294"/>
      <c r="D252" s="295"/>
      <c r="F252" s="6"/>
      <c r="H252" s="6"/>
      <c r="I252" s="6"/>
      <c r="P252" s="152"/>
      <c r="Q252" s="152"/>
      <c r="R252" s="152"/>
      <c r="S252" s="15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5">
      <c r="A253" s="6"/>
      <c r="B253" s="6"/>
      <c r="C253" s="294"/>
      <c r="D253" s="295"/>
      <c r="F253" s="6"/>
      <c r="H253" s="6"/>
      <c r="I253" s="6"/>
      <c r="P253" s="152"/>
      <c r="Q253" s="152"/>
      <c r="R253" s="152"/>
      <c r="S253" s="15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5">
      <c r="A254" s="6"/>
      <c r="B254" s="6"/>
      <c r="C254" s="294"/>
      <c r="D254" s="295"/>
      <c r="F254" s="6"/>
      <c r="H254" s="6"/>
      <c r="I254" s="6"/>
      <c r="P254" s="152"/>
      <c r="Q254" s="152"/>
      <c r="R254" s="152"/>
      <c r="S254" s="15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5">
      <c r="A255" s="6"/>
      <c r="B255" s="6"/>
      <c r="C255" s="294"/>
      <c r="D255" s="295"/>
      <c r="F255" s="6"/>
      <c r="H255" s="6"/>
      <c r="I255" s="6"/>
      <c r="P255" s="152"/>
      <c r="Q255" s="152"/>
      <c r="R255" s="152"/>
      <c r="S255" s="15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5">
      <c r="A256" s="6"/>
      <c r="B256" s="6"/>
      <c r="C256" s="294"/>
      <c r="D256" s="295"/>
      <c r="F256" s="6"/>
      <c r="H256" s="6"/>
      <c r="I256" s="6"/>
      <c r="P256" s="152"/>
      <c r="Q256" s="152"/>
      <c r="R256" s="152"/>
      <c r="S256" s="15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5">
      <c r="A257" s="6"/>
      <c r="B257" s="6"/>
      <c r="C257" s="294"/>
      <c r="D257" s="295"/>
      <c r="F257" s="6"/>
      <c r="H257" s="6"/>
      <c r="I257" s="6"/>
      <c r="P257" s="152"/>
      <c r="Q257" s="152"/>
      <c r="R257" s="152"/>
      <c r="S257" s="15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5">
      <c r="A258" s="6"/>
      <c r="B258" s="6"/>
      <c r="C258" s="294"/>
      <c r="D258" s="295"/>
      <c r="F258" s="6"/>
      <c r="H258" s="6"/>
      <c r="I258" s="6"/>
      <c r="P258" s="152"/>
      <c r="Q258" s="152"/>
      <c r="R258" s="152"/>
      <c r="S258" s="15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5">
      <c r="A259" s="6"/>
      <c r="B259" s="6"/>
      <c r="C259" s="294"/>
      <c r="D259" s="295"/>
      <c r="F259" s="6"/>
      <c r="H259" s="6"/>
      <c r="I259" s="6"/>
      <c r="P259" s="152"/>
      <c r="Q259" s="152"/>
      <c r="R259" s="152"/>
      <c r="S259" s="15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5">
      <c r="A260" s="6"/>
      <c r="B260" s="6"/>
      <c r="C260" s="294"/>
      <c r="D260" s="295"/>
      <c r="F260" s="6"/>
      <c r="H260" s="6"/>
      <c r="I260" s="6"/>
      <c r="P260" s="152"/>
      <c r="Q260" s="152"/>
      <c r="R260" s="152"/>
      <c r="S260" s="15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5">
      <c r="A261" s="6"/>
      <c r="B261" s="6"/>
      <c r="C261" s="294"/>
      <c r="D261" s="295"/>
      <c r="F261" s="6"/>
      <c r="H261" s="6"/>
      <c r="I261" s="6"/>
      <c r="P261" s="152"/>
      <c r="Q261" s="152"/>
      <c r="R261" s="152"/>
      <c r="S261" s="15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5">
      <c r="A262" s="6"/>
      <c r="B262" s="6"/>
      <c r="C262" s="294"/>
      <c r="D262" s="295"/>
      <c r="F262" s="6"/>
      <c r="H262" s="6"/>
      <c r="I262" s="6"/>
      <c r="P262" s="152"/>
      <c r="Q262" s="152"/>
      <c r="R262" s="152"/>
      <c r="S262" s="15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5">
      <c r="A263" s="6"/>
      <c r="B263" s="6"/>
      <c r="C263" s="294"/>
      <c r="D263" s="295"/>
      <c r="F263" s="6"/>
      <c r="H263" s="6"/>
      <c r="I263" s="6"/>
      <c r="P263" s="152"/>
      <c r="Q263" s="152"/>
      <c r="R263" s="152"/>
      <c r="S263" s="15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5">
      <c r="A264" s="6"/>
      <c r="B264" s="6"/>
      <c r="C264" s="294"/>
      <c r="D264" s="295"/>
      <c r="F264" s="6"/>
      <c r="H264" s="6"/>
      <c r="I264" s="6"/>
      <c r="P264" s="152"/>
      <c r="Q264" s="152"/>
      <c r="R264" s="152"/>
      <c r="S264" s="15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5">
      <c r="A265" s="6"/>
      <c r="B265" s="6"/>
      <c r="C265" s="294"/>
      <c r="D265" s="295"/>
      <c r="F265" s="6"/>
      <c r="H265" s="6"/>
      <c r="I265" s="6"/>
      <c r="P265" s="152"/>
      <c r="Q265" s="152"/>
      <c r="R265" s="152"/>
      <c r="S265" s="15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5">
      <c r="A266" s="6"/>
      <c r="B266" s="6"/>
      <c r="C266" s="294"/>
      <c r="D266" s="295"/>
      <c r="F266" s="6"/>
      <c r="H266" s="6"/>
      <c r="I266" s="6"/>
      <c r="P266" s="152"/>
      <c r="Q266" s="152"/>
      <c r="R266" s="152"/>
      <c r="S266" s="15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5">
      <c r="A267" s="6"/>
      <c r="B267" s="6"/>
      <c r="C267" s="294"/>
      <c r="D267" s="295"/>
      <c r="F267" s="6"/>
      <c r="H267" s="6"/>
      <c r="I267" s="6"/>
      <c r="P267" s="152"/>
      <c r="Q267" s="152"/>
      <c r="R267" s="152"/>
      <c r="S267" s="15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5">
      <c r="A268" s="6"/>
      <c r="B268" s="6"/>
      <c r="C268" s="294"/>
      <c r="D268" s="295"/>
      <c r="F268" s="6"/>
      <c r="H268" s="6"/>
      <c r="I268" s="6"/>
      <c r="P268" s="152"/>
      <c r="Q268" s="152"/>
      <c r="R268" s="152"/>
      <c r="S268" s="15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5">
      <c r="A269" s="6"/>
      <c r="B269" s="6"/>
      <c r="C269" s="294"/>
      <c r="D269" s="295"/>
      <c r="F269" s="6"/>
      <c r="H269" s="6"/>
      <c r="I269" s="6"/>
      <c r="P269" s="152"/>
      <c r="Q269" s="152"/>
      <c r="R269" s="152"/>
      <c r="S269" s="15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5">
      <c r="A270" s="6"/>
      <c r="B270" s="6"/>
      <c r="C270" s="294"/>
      <c r="D270" s="295"/>
      <c r="F270" s="6"/>
      <c r="H270" s="6"/>
      <c r="I270" s="6"/>
      <c r="P270" s="152"/>
      <c r="Q270" s="152"/>
      <c r="R270" s="152"/>
      <c r="S270" s="15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5">
      <c r="A271" s="6"/>
      <c r="B271" s="6"/>
      <c r="C271" s="294"/>
      <c r="D271" s="295"/>
      <c r="F271" s="6"/>
      <c r="H271" s="6"/>
      <c r="I271" s="6"/>
      <c r="P271" s="152"/>
      <c r="Q271" s="152"/>
      <c r="R271" s="152"/>
      <c r="S271" s="15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5">
      <c r="A272" s="6"/>
      <c r="B272" s="6"/>
      <c r="C272" s="294"/>
      <c r="D272" s="295"/>
      <c r="F272" s="6"/>
      <c r="H272" s="6"/>
      <c r="I272" s="6"/>
      <c r="P272" s="152"/>
      <c r="Q272" s="152"/>
      <c r="R272" s="152"/>
      <c r="S272" s="15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5">
      <c r="A273" s="6"/>
      <c r="B273" s="6"/>
      <c r="C273" s="294"/>
      <c r="D273" s="295"/>
      <c r="F273" s="6"/>
      <c r="H273" s="6"/>
      <c r="I273" s="6"/>
      <c r="P273" s="152"/>
      <c r="Q273" s="152"/>
      <c r="R273" s="152"/>
      <c r="S273" s="15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5">
      <c r="A274" s="6"/>
      <c r="B274" s="6"/>
      <c r="C274" s="294"/>
      <c r="D274" s="295"/>
      <c r="F274" s="6"/>
      <c r="H274" s="6"/>
      <c r="I274" s="6"/>
      <c r="P274" s="152"/>
      <c r="Q274" s="152"/>
      <c r="R274" s="152"/>
      <c r="S274" s="15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5">
      <c r="A275" s="6"/>
      <c r="B275" s="6"/>
      <c r="C275" s="294"/>
      <c r="D275" s="295"/>
      <c r="F275" s="6"/>
      <c r="H275" s="6"/>
      <c r="I275" s="6"/>
      <c r="P275" s="152"/>
      <c r="Q275" s="152"/>
      <c r="R275" s="152"/>
      <c r="S275" s="15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5">
      <c r="A276" s="6"/>
      <c r="B276" s="6"/>
      <c r="C276" s="294"/>
      <c r="D276" s="295"/>
      <c r="F276" s="6"/>
      <c r="H276" s="6"/>
      <c r="I276" s="6"/>
      <c r="P276" s="152"/>
      <c r="Q276" s="152"/>
      <c r="R276" s="152"/>
      <c r="S276" s="15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5">
      <c r="A277" s="6"/>
      <c r="B277" s="6"/>
      <c r="C277" s="294"/>
      <c r="D277" s="295"/>
      <c r="F277" s="6"/>
      <c r="H277" s="6"/>
      <c r="I277" s="6"/>
      <c r="P277" s="152"/>
      <c r="Q277" s="152"/>
      <c r="R277" s="152"/>
      <c r="S277" s="15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5">
      <c r="A278" s="6"/>
      <c r="B278" s="6"/>
      <c r="C278" s="294"/>
      <c r="D278" s="295"/>
      <c r="F278" s="6"/>
      <c r="H278" s="6"/>
      <c r="I278" s="6"/>
      <c r="P278" s="152"/>
      <c r="Q278" s="152"/>
      <c r="R278" s="152"/>
      <c r="S278" s="15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5">
      <c r="A279" s="6"/>
      <c r="B279" s="6"/>
      <c r="C279" s="294"/>
      <c r="D279" s="295"/>
      <c r="F279" s="6"/>
      <c r="H279" s="6"/>
      <c r="I279" s="6"/>
      <c r="P279" s="152"/>
      <c r="Q279" s="152"/>
      <c r="R279" s="152"/>
      <c r="S279" s="15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5">
      <c r="A280" s="6"/>
      <c r="B280" s="6"/>
      <c r="C280" s="294"/>
      <c r="D280" s="295"/>
      <c r="F280" s="6"/>
      <c r="H280" s="6"/>
      <c r="I280" s="6"/>
      <c r="P280" s="152"/>
      <c r="Q280" s="152"/>
      <c r="R280" s="152"/>
      <c r="S280" s="15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5">
      <c r="A281" s="6"/>
      <c r="B281" s="6"/>
      <c r="C281" s="294"/>
      <c r="D281" s="295"/>
      <c r="F281" s="6"/>
      <c r="H281" s="6"/>
      <c r="I281" s="6"/>
      <c r="P281" s="152"/>
      <c r="Q281" s="152"/>
      <c r="R281" s="152"/>
      <c r="S281" s="15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5">
      <c r="A282" s="6"/>
      <c r="B282" s="6"/>
      <c r="C282" s="294"/>
      <c r="D282" s="295"/>
      <c r="F282" s="6"/>
      <c r="H282" s="6"/>
      <c r="I282" s="6"/>
      <c r="P282" s="152"/>
      <c r="Q282" s="152"/>
      <c r="R282" s="152"/>
      <c r="S282" s="15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5">
      <c r="A283" s="6"/>
      <c r="B283" s="6"/>
      <c r="C283" s="294"/>
      <c r="D283" s="295"/>
      <c r="F283" s="6"/>
      <c r="H283" s="6"/>
      <c r="I283" s="6"/>
      <c r="P283" s="152"/>
      <c r="Q283" s="152"/>
      <c r="R283" s="152"/>
      <c r="S283" s="15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5">
      <c r="A284" s="6"/>
      <c r="B284" s="6"/>
      <c r="C284" s="294"/>
      <c r="D284" s="295"/>
      <c r="F284" s="6"/>
      <c r="H284" s="6"/>
      <c r="I284" s="6"/>
      <c r="P284" s="152"/>
      <c r="Q284" s="152"/>
      <c r="R284" s="152"/>
      <c r="S284" s="15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5">
      <c r="A285" s="6"/>
      <c r="B285" s="6"/>
      <c r="C285" s="294"/>
      <c r="D285" s="295"/>
      <c r="F285" s="6"/>
      <c r="H285" s="6"/>
      <c r="I285" s="6"/>
      <c r="P285" s="152"/>
      <c r="Q285" s="152"/>
      <c r="R285" s="152"/>
      <c r="S285" s="15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5">
      <c r="A286" s="6"/>
      <c r="B286" s="6"/>
      <c r="C286" s="294"/>
      <c r="D286" s="295"/>
      <c r="F286" s="6"/>
      <c r="H286" s="6"/>
      <c r="I286" s="6"/>
      <c r="P286" s="152"/>
      <c r="Q286" s="152"/>
      <c r="R286" s="152"/>
      <c r="S286" s="15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5">
      <c r="A287" s="6"/>
      <c r="B287" s="6"/>
      <c r="C287" s="294"/>
      <c r="D287" s="295"/>
      <c r="F287" s="6"/>
      <c r="H287" s="6"/>
      <c r="I287" s="6"/>
      <c r="P287" s="152"/>
      <c r="Q287" s="152"/>
      <c r="R287" s="152"/>
      <c r="S287" s="15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5">
      <c r="A288" s="6"/>
      <c r="B288" s="6"/>
      <c r="C288" s="294"/>
      <c r="D288" s="295"/>
      <c r="F288" s="6"/>
      <c r="H288" s="6"/>
      <c r="I288" s="6"/>
      <c r="P288" s="152"/>
      <c r="Q288" s="152"/>
      <c r="R288" s="152"/>
      <c r="S288" s="15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5">
      <c r="A289" s="6"/>
      <c r="B289" s="6"/>
      <c r="C289" s="294"/>
      <c r="D289" s="295"/>
      <c r="F289" s="6"/>
      <c r="H289" s="6"/>
      <c r="I289" s="6"/>
      <c r="P289" s="152"/>
      <c r="Q289" s="152"/>
      <c r="R289" s="152"/>
      <c r="S289" s="15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5">
      <c r="A290" s="6"/>
      <c r="B290" s="6"/>
      <c r="C290" s="294"/>
      <c r="D290" s="295"/>
      <c r="F290" s="6"/>
      <c r="H290" s="6"/>
      <c r="I290" s="6"/>
      <c r="P290" s="152"/>
      <c r="Q290" s="152"/>
      <c r="R290" s="152"/>
      <c r="S290" s="15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5">
      <c r="A291" s="6"/>
      <c r="B291" s="6"/>
      <c r="C291" s="294"/>
      <c r="D291" s="295"/>
      <c r="F291" s="6"/>
      <c r="H291" s="6"/>
      <c r="I291" s="6"/>
      <c r="P291" s="152"/>
      <c r="Q291" s="152"/>
      <c r="R291" s="152"/>
      <c r="S291" s="15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5">
      <c r="A292" s="6"/>
      <c r="B292" s="6"/>
      <c r="C292" s="294"/>
      <c r="D292" s="295"/>
      <c r="F292" s="6"/>
      <c r="H292" s="6"/>
      <c r="I292" s="6"/>
      <c r="P292" s="152"/>
      <c r="Q292" s="152"/>
      <c r="R292" s="152"/>
      <c r="S292" s="15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5">
      <c r="A293" s="6"/>
      <c r="B293" s="6"/>
      <c r="C293" s="294"/>
      <c r="D293" s="295"/>
      <c r="F293" s="6"/>
      <c r="H293" s="6"/>
      <c r="I293" s="6"/>
      <c r="P293" s="152"/>
      <c r="Q293" s="152"/>
      <c r="R293" s="152"/>
      <c r="S293" s="15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5">
      <c r="A294" s="6"/>
      <c r="B294" s="6"/>
      <c r="C294" s="294"/>
      <c r="D294" s="295"/>
      <c r="F294" s="6"/>
      <c r="H294" s="6"/>
      <c r="I294" s="6"/>
      <c r="P294" s="152"/>
      <c r="Q294" s="152"/>
      <c r="R294" s="152"/>
      <c r="S294" s="15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5">
      <c r="A295" s="6"/>
      <c r="B295" s="6"/>
      <c r="C295" s="294"/>
      <c r="D295" s="295"/>
      <c r="F295" s="6"/>
      <c r="H295" s="6"/>
      <c r="I295" s="6"/>
      <c r="P295" s="152"/>
      <c r="Q295" s="152"/>
      <c r="R295" s="152"/>
      <c r="S295" s="15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5">
      <c r="A296" s="6"/>
      <c r="B296" s="6"/>
      <c r="C296" s="294"/>
      <c r="D296" s="295"/>
      <c r="F296" s="6"/>
      <c r="H296" s="6"/>
      <c r="I296" s="6"/>
      <c r="P296" s="152"/>
      <c r="Q296" s="152"/>
      <c r="R296" s="152"/>
      <c r="S296" s="15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5">
      <c r="A297" s="6"/>
      <c r="B297" s="6"/>
      <c r="C297" s="294"/>
      <c r="D297" s="295"/>
      <c r="F297" s="6"/>
      <c r="H297" s="6"/>
      <c r="I297" s="6"/>
      <c r="P297" s="152"/>
      <c r="Q297" s="152"/>
      <c r="R297" s="152"/>
      <c r="S297" s="15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5">
      <c r="A298" s="6"/>
      <c r="B298" s="6"/>
      <c r="C298" s="294"/>
      <c r="D298" s="295"/>
      <c r="F298" s="6"/>
      <c r="H298" s="6"/>
      <c r="I298" s="6"/>
      <c r="P298" s="152"/>
      <c r="Q298" s="152"/>
      <c r="R298" s="152"/>
      <c r="S298" s="15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5">
      <c r="A299" s="6"/>
      <c r="B299" s="6"/>
      <c r="C299" s="294"/>
      <c r="D299" s="295"/>
      <c r="F299" s="6"/>
      <c r="H299" s="6"/>
      <c r="I299" s="6"/>
      <c r="P299" s="152"/>
      <c r="Q299" s="152"/>
      <c r="R299" s="152"/>
      <c r="S299" s="15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5">
      <c r="A300" s="6"/>
      <c r="B300" s="6"/>
      <c r="C300" s="294"/>
      <c r="D300" s="295"/>
      <c r="F300" s="6"/>
      <c r="H300" s="6"/>
      <c r="I300" s="6"/>
      <c r="P300" s="152"/>
      <c r="Q300" s="152"/>
      <c r="R300" s="152"/>
      <c r="S300" s="15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5">
      <c r="A301" s="6"/>
      <c r="B301" s="6"/>
      <c r="C301" s="294"/>
      <c r="D301" s="295"/>
      <c r="F301" s="6"/>
      <c r="H301" s="6"/>
      <c r="I301" s="6"/>
      <c r="P301" s="152"/>
      <c r="Q301" s="152"/>
      <c r="R301" s="152"/>
      <c r="S301" s="15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5">
      <c r="A302" s="6"/>
      <c r="B302" s="6"/>
      <c r="C302" s="294"/>
      <c r="D302" s="295"/>
      <c r="F302" s="6"/>
      <c r="H302" s="6"/>
      <c r="I302" s="6"/>
      <c r="P302" s="152"/>
      <c r="Q302" s="152"/>
      <c r="R302" s="152"/>
      <c r="S302" s="15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5">
      <c r="A303" s="6"/>
      <c r="B303" s="6"/>
      <c r="C303" s="294"/>
      <c r="D303" s="295"/>
      <c r="F303" s="6"/>
      <c r="H303" s="6"/>
      <c r="I303" s="6"/>
      <c r="P303" s="152"/>
      <c r="Q303" s="152"/>
      <c r="R303" s="152"/>
      <c r="S303" s="15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5">
      <c r="A304" s="6"/>
      <c r="B304" s="6"/>
      <c r="C304" s="294"/>
      <c r="D304" s="295"/>
      <c r="F304" s="6"/>
      <c r="H304" s="6"/>
      <c r="I304" s="6"/>
      <c r="P304" s="152"/>
      <c r="Q304" s="152"/>
      <c r="R304" s="152"/>
      <c r="S304" s="15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5">
      <c r="A305" s="6"/>
      <c r="B305" s="6"/>
      <c r="C305" s="294"/>
      <c r="D305" s="295"/>
      <c r="F305" s="6"/>
      <c r="H305" s="6"/>
      <c r="I305" s="6"/>
      <c r="P305" s="152"/>
      <c r="Q305" s="152"/>
      <c r="R305" s="152"/>
      <c r="S305" s="15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5">
      <c r="A306" s="6"/>
      <c r="B306" s="6"/>
      <c r="C306" s="294"/>
      <c r="D306" s="295"/>
      <c r="F306" s="6"/>
      <c r="H306" s="6"/>
      <c r="I306" s="6"/>
      <c r="P306" s="152"/>
      <c r="Q306" s="152"/>
      <c r="R306" s="152"/>
      <c r="S306" s="15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5">
      <c r="A307" s="6"/>
      <c r="B307" s="6"/>
      <c r="C307" s="294"/>
      <c r="D307" s="295"/>
      <c r="F307" s="6"/>
      <c r="H307" s="6"/>
      <c r="I307" s="6"/>
      <c r="P307" s="152"/>
      <c r="Q307" s="152"/>
      <c r="R307" s="152"/>
      <c r="S307" s="15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5">
      <c r="A308" s="6"/>
      <c r="B308" s="6"/>
      <c r="C308" s="294"/>
      <c r="D308" s="295"/>
      <c r="F308" s="6"/>
      <c r="H308" s="6"/>
      <c r="I308" s="6"/>
      <c r="P308" s="152"/>
      <c r="Q308" s="152"/>
      <c r="R308" s="152"/>
      <c r="S308" s="15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5">
      <c r="A309" s="6"/>
      <c r="B309" s="6"/>
      <c r="C309" s="294"/>
      <c r="D309" s="295"/>
      <c r="F309" s="6"/>
      <c r="H309" s="6"/>
      <c r="I309" s="6"/>
      <c r="P309" s="152"/>
      <c r="Q309" s="152"/>
      <c r="R309" s="152"/>
      <c r="S309" s="15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5">
      <c r="A310" s="6"/>
      <c r="B310" s="6"/>
      <c r="C310" s="294"/>
      <c r="D310" s="295"/>
      <c r="F310" s="6"/>
      <c r="H310" s="6"/>
      <c r="I310" s="6"/>
      <c r="P310" s="152"/>
      <c r="Q310" s="152"/>
      <c r="R310" s="152"/>
      <c r="S310" s="15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5">
      <c r="A311" s="6"/>
      <c r="B311" s="6"/>
      <c r="C311" s="294"/>
      <c r="D311" s="295"/>
      <c r="F311" s="6"/>
      <c r="H311" s="6"/>
      <c r="I311" s="6"/>
      <c r="P311" s="152"/>
      <c r="Q311" s="152"/>
      <c r="R311" s="152"/>
      <c r="S311" s="15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5">
      <c r="A312" s="6"/>
      <c r="B312" s="6"/>
      <c r="C312" s="294"/>
      <c r="D312" s="295"/>
      <c r="F312" s="6"/>
      <c r="H312" s="6"/>
      <c r="I312" s="6"/>
      <c r="P312" s="152"/>
      <c r="Q312" s="152"/>
      <c r="R312" s="152"/>
      <c r="S312" s="15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5">
      <c r="A313" s="6"/>
      <c r="B313" s="6"/>
      <c r="C313" s="294"/>
      <c r="D313" s="295"/>
      <c r="F313" s="6"/>
      <c r="H313" s="6"/>
      <c r="I313" s="6"/>
      <c r="P313" s="152"/>
      <c r="Q313" s="152"/>
      <c r="R313" s="152"/>
      <c r="S313" s="15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5">
      <c r="A314" s="6"/>
      <c r="B314" s="6"/>
      <c r="C314" s="294"/>
      <c r="D314" s="295"/>
      <c r="F314" s="6"/>
      <c r="H314" s="6"/>
      <c r="I314" s="6"/>
      <c r="P314" s="152"/>
      <c r="Q314" s="152"/>
      <c r="R314" s="152"/>
      <c r="S314" s="15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5">
      <c r="A315" s="6"/>
      <c r="B315" s="6"/>
      <c r="C315" s="294"/>
      <c r="D315" s="295"/>
      <c r="F315" s="6"/>
      <c r="H315" s="6"/>
      <c r="I315" s="6"/>
      <c r="P315" s="152"/>
      <c r="Q315" s="152"/>
      <c r="R315" s="152"/>
      <c r="S315" s="15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5">
      <c r="A316" s="6"/>
      <c r="B316" s="6"/>
      <c r="C316" s="294"/>
      <c r="D316" s="295"/>
      <c r="F316" s="6"/>
      <c r="H316" s="6"/>
      <c r="I316" s="6"/>
      <c r="P316" s="152"/>
      <c r="Q316" s="152"/>
      <c r="R316" s="152"/>
      <c r="S316" s="15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5">
      <c r="A317" s="6"/>
      <c r="B317" s="6"/>
      <c r="C317" s="294"/>
      <c r="D317" s="295"/>
      <c r="F317" s="6"/>
      <c r="H317" s="6"/>
      <c r="I317" s="6"/>
      <c r="P317" s="152"/>
      <c r="Q317" s="152"/>
      <c r="R317" s="152"/>
      <c r="S317" s="15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5">
      <c r="A318" s="6"/>
      <c r="B318" s="6"/>
      <c r="C318" s="294"/>
      <c r="D318" s="295"/>
      <c r="F318" s="6"/>
      <c r="H318" s="6"/>
      <c r="I318" s="6"/>
      <c r="P318" s="152"/>
      <c r="Q318" s="152"/>
      <c r="R318" s="152"/>
      <c r="S318" s="15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5">
      <c r="A319" s="6"/>
      <c r="B319" s="6"/>
      <c r="C319" s="294"/>
      <c r="D319" s="295"/>
      <c r="F319" s="6"/>
      <c r="H319" s="6"/>
      <c r="I319" s="6"/>
      <c r="P319" s="152"/>
      <c r="Q319" s="152"/>
      <c r="R319" s="152"/>
      <c r="S319" s="15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5">
      <c r="A320" s="6"/>
      <c r="B320" s="6"/>
      <c r="C320" s="294"/>
      <c r="D320" s="295"/>
      <c r="F320" s="6"/>
      <c r="H320" s="6"/>
      <c r="I320" s="6"/>
      <c r="P320" s="152"/>
      <c r="Q320" s="152"/>
      <c r="R320" s="152"/>
      <c r="S320" s="15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5">
      <c r="A321" s="6"/>
      <c r="B321" s="6"/>
      <c r="C321" s="294"/>
      <c r="D321" s="295"/>
      <c r="F321" s="6"/>
      <c r="H321" s="6"/>
      <c r="I321" s="6"/>
      <c r="P321" s="152"/>
      <c r="Q321" s="152"/>
      <c r="R321" s="152"/>
      <c r="S321" s="15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5">
      <c r="A322" s="6"/>
      <c r="B322" s="6"/>
      <c r="C322" s="294"/>
      <c r="D322" s="295"/>
      <c r="F322" s="6"/>
      <c r="H322" s="6"/>
      <c r="I322" s="6"/>
      <c r="P322" s="152"/>
      <c r="Q322" s="152"/>
      <c r="R322" s="152"/>
      <c r="S322" s="15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5">
      <c r="A323" s="6"/>
      <c r="B323" s="6"/>
      <c r="C323" s="294"/>
      <c r="D323" s="295"/>
      <c r="F323" s="6"/>
      <c r="H323" s="6"/>
      <c r="I323" s="6"/>
      <c r="P323" s="152"/>
      <c r="Q323" s="152"/>
      <c r="R323" s="152"/>
      <c r="S323" s="15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5">
      <c r="A324" s="6"/>
      <c r="B324" s="6"/>
      <c r="C324" s="294"/>
      <c r="D324" s="295"/>
      <c r="F324" s="6"/>
      <c r="H324" s="6"/>
      <c r="I324" s="6"/>
      <c r="P324" s="152"/>
      <c r="Q324" s="152"/>
      <c r="R324" s="152"/>
      <c r="S324" s="15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5">
      <c r="A325" s="6"/>
      <c r="B325" s="6"/>
      <c r="C325" s="294"/>
      <c r="D325" s="295"/>
      <c r="F325" s="6"/>
      <c r="H325" s="6"/>
      <c r="I325" s="6"/>
      <c r="P325" s="152"/>
      <c r="Q325" s="152"/>
      <c r="R325" s="152"/>
      <c r="S325" s="15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5">
      <c r="A326" s="6"/>
      <c r="B326" s="6"/>
      <c r="C326" s="294"/>
      <c r="D326" s="295"/>
      <c r="F326" s="6"/>
      <c r="H326" s="6"/>
      <c r="I326" s="6"/>
      <c r="P326" s="152"/>
      <c r="Q326" s="152"/>
      <c r="R326" s="152"/>
      <c r="S326" s="15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5">
      <c r="A327" s="6"/>
      <c r="B327" s="6"/>
      <c r="C327" s="294"/>
      <c r="D327" s="295"/>
      <c r="F327" s="6"/>
      <c r="H327" s="6"/>
      <c r="I327" s="6"/>
      <c r="P327" s="152"/>
      <c r="Q327" s="152"/>
      <c r="R327" s="152"/>
      <c r="S327" s="15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5">
      <c r="A328" s="6"/>
      <c r="B328" s="6"/>
      <c r="C328" s="294"/>
      <c r="D328" s="295"/>
      <c r="F328" s="6"/>
      <c r="H328" s="6"/>
      <c r="I328" s="6"/>
      <c r="P328" s="152"/>
      <c r="Q328" s="152"/>
      <c r="R328" s="152"/>
      <c r="S328" s="15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5">
      <c r="A329" s="6"/>
      <c r="B329" s="6"/>
      <c r="C329" s="294"/>
      <c r="D329" s="295"/>
      <c r="F329" s="6"/>
      <c r="H329" s="6"/>
      <c r="I329" s="6"/>
      <c r="P329" s="152"/>
      <c r="Q329" s="152"/>
      <c r="R329" s="152"/>
      <c r="S329" s="15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5">
      <c r="A330" s="6"/>
      <c r="B330" s="6"/>
      <c r="C330" s="294"/>
      <c r="D330" s="295"/>
      <c r="F330" s="6"/>
      <c r="H330" s="6"/>
      <c r="I330" s="6"/>
      <c r="P330" s="152"/>
      <c r="Q330" s="152"/>
      <c r="R330" s="152"/>
      <c r="S330" s="15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5">
      <c r="A331" s="6"/>
      <c r="B331" s="6"/>
      <c r="C331" s="294"/>
      <c r="D331" s="295"/>
      <c r="F331" s="6"/>
      <c r="H331" s="6"/>
      <c r="I331" s="6"/>
      <c r="P331" s="152"/>
      <c r="Q331" s="152"/>
      <c r="R331" s="152"/>
      <c r="S331" s="15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5">
      <c r="A332" s="6"/>
      <c r="B332" s="6"/>
      <c r="C332" s="294"/>
      <c r="D332" s="295"/>
      <c r="F332" s="6"/>
      <c r="H332" s="6"/>
      <c r="I332" s="6"/>
      <c r="P332" s="152"/>
      <c r="Q332" s="152"/>
      <c r="R332" s="152"/>
      <c r="S332" s="15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5">
      <c r="A333" s="6"/>
      <c r="B333" s="6"/>
      <c r="C333" s="294"/>
      <c r="D333" s="295"/>
      <c r="F333" s="6"/>
      <c r="H333" s="6"/>
      <c r="I333" s="6"/>
      <c r="P333" s="152"/>
      <c r="Q333" s="152"/>
      <c r="R333" s="152"/>
      <c r="S333" s="15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5">
      <c r="A334" s="6"/>
      <c r="B334" s="6"/>
      <c r="C334" s="294"/>
      <c r="D334" s="295"/>
      <c r="F334" s="6"/>
      <c r="H334" s="6"/>
      <c r="I334" s="6"/>
      <c r="P334" s="152"/>
      <c r="Q334" s="152"/>
      <c r="R334" s="152"/>
      <c r="S334" s="15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5">
      <c r="A335" s="6"/>
      <c r="B335" s="6"/>
      <c r="C335" s="294"/>
      <c r="D335" s="295"/>
      <c r="F335" s="6"/>
      <c r="H335" s="6"/>
      <c r="I335" s="6"/>
      <c r="P335" s="152"/>
      <c r="Q335" s="152"/>
      <c r="R335" s="152"/>
      <c r="S335" s="15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5">
      <c r="A336" s="6"/>
      <c r="B336" s="6"/>
      <c r="C336" s="294"/>
      <c r="D336" s="295"/>
      <c r="F336" s="6"/>
      <c r="H336" s="6"/>
      <c r="I336" s="6"/>
      <c r="P336" s="152"/>
      <c r="Q336" s="152"/>
      <c r="R336" s="152"/>
      <c r="S336" s="15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5">
      <c r="A337" s="6"/>
      <c r="B337" s="6"/>
      <c r="C337" s="294"/>
      <c r="D337" s="295"/>
      <c r="F337" s="6"/>
      <c r="H337" s="6"/>
      <c r="I337" s="6"/>
      <c r="P337" s="152"/>
      <c r="Q337" s="152"/>
      <c r="R337" s="152"/>
      <c r="S337" s="15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5">
      <c r="A338" s="6"/>
      <c r="B338" s="6"/>
      <c r="C338" s="294"/>
      <c r="D338" s="295"/>
      <c r="F338" s="6"/>
      <c r="H338" s="6"/>
      <c r="I338" s="6"/>
      <c r="P338" s="152"/>
      <c r="Q338" s="152"/>
      <c r="R338" s="152"/>
      <c r="S338" s="15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5">
      <c r="A339" s="6"/>
      <c r="B339" s="6"/>
      <c r="C339" s="294"/>
      <c r="D339" s="295"/>
      <c r="F339" s="6"/>
      <c r="H339" s="6"/>
      <c r="I339" s="6"/>
      <c r="P339" s="152"/>
      <c r="Q339" s="152"/>
      <c r="R339" s="152"/>
      <c r="S339" s="15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5">
      <c r="A340" s="6"/>
      <c r="B340" s="6"/>
      <c r="C340" s="294"/>
      <c r="D340" s="295"/>
      <c r="F340" s="6"/>
      <c r="H340" s="6"/>
      <c r="I340" s="6"/>
      <c r="P340" s="152"/>
      <c r="Q340" s="152"/>
      <c r="R340" s="152"/>
      <c r="S340" s="15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5">
      <c r="A341" s="6"/>
      <c r="B341" s="6"/>
      <c r="C341" s="294"/>
      <c r="D341" s="295"/>
      <c r="F341" s="6"/>
      <c r="H341" s="6"/>
      <c r="I341" s="6"/>
      <c r="P341" s="152"/>
      <c r="Q341" s="152"/>
      <c r="R341" s="152"/>
      <c r="S341" s="15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5">
      <c r="A342" s="6"/>
      <c r="B342" s="6"/>
      <c r="C342" s="294"/>
      <c r="D342" s="295"/>
      <c r="F342" s="6"/>
      <c r="H342" s="6"/>
      <c r="I342" s="6"/>
      <c r="P342" s="152"/>
      <c r="Q342" s="152"/>
      <c r="R342" s="152"/>
      <c r="S342" s="15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5">
      <c r="A343" s="6"/>
      <c r="B343" s="6"/>
      <c r="C343" s="294"/>
      <c r="D343" s="295"/>
      <c r="F343" s="6"/>
      <c r="H343" s="6"/>
      <c r="I343" s="6"/>
      <c r="P343" s="152"/>
      <c r="Q343" s="152"/>
      <c r="R343" s="152"/>
      <c r="S343" s="15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5">
      <c r="A344" s="6"/>
      <c r="B344" s="6"/>
      <c r="C344" s="294"/>
      <c r="D344" s="295"/>
      <c r="F344" s="6"/>
      <c r="H344" s="6"/>
      <c r="I344" s="6"/>
      <c r="P344" s="152"/>
      <c r="Q344" s="152"/>
      <c r="R344" s="152"/>
      <c r="S344" s="15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5">
      <c r="A345" s="6"/>
      <c r="B345" s="6"/>
      <c r="C345" s="294"/>
      <c r="D345" s="295"/>
      <c r="F345" s="6"/>
      <c r="H345" s="6"/>
      <c r="I345" s="6"/>
      <c r="P345" s="152"/>
      <c r="Q345" s="152"/>
      <c r="R345" s="152"/>
      <c r="S345" s="15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5">
      <c r="A346" s="6"/>
      <c r="B346" s="6"/>
      <c r="C346" s="294"/>
      <c r="D346" s="295"/>
      <c r="F346" s="6"/>
      <c r="H346" s="6"/>
      <c r="I346" s="6"/>
      <c r="P346" s="152"/>
      <c r="Q346" s="152"/>
      <c r="R346" s="152"/>
      <c r="S346" s="15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5">
      <c r="A347" s="6"/>
      <c r="B347" s="6"/>
      <c r="C347" s="294"/>
      <c r="D347" s="295"/>
      <c r="F347" s="6"/>
      <c r="H347" s="6"/>
      <c r="I347" s="6"/>
      <c r="P347" s="152"/>
      <c r="Q347" s="152"/>
      <c r="R347" s="152"/>
      <c r="S347" s="15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5">
      <c r="A348" s="6"/>
      <c r="B348" s="6"/>
      <c r="C348" s="294"/>
      <c r="D348" s="295"/>
      <c r="F348" s="6"/>
      <c r="H348" s="6"/>
      <c r="I348" s="6"/>
      <c r="P348" s="152"/>
      <c r="Q348" s="152"/>
      <c r="R348" s="152"/>
      <c r="S348" s="15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5">
      <c r="A349" s="6"/>
      <c r="B349" s="6"/>
      <c r="C349" s="294"/>
      <c r="D349" s="295"/>
      <c r="F349" s="6"/>
      <c r="H349" s="6"/>
      <c r="I349" s="6"/>
      <c r="P349" s="152"/>
      <c r="Q349" s="152"/>
      <c r="R349" s="152"/>
      <c r="S349" s="15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5">
      <c r="A350" s="6"/>
      <c r="B350" s="6"/>
      <c r="C350" s="294"/>
      <c r="D350" s="295"/>
      <c r="F350" s="6"/>
      <c r="H350" s="6"/>
      <c r="I350" s="6"/>
      <c r="P350" s="152"/>
      <c r="Q350" s="152"/>
      <c r="R350" s="152"/>
      <c r="S350" s="15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5">
      <c r="A351" s="6"/>
      <c r="B351" s="6"/>
      <c r="C351" s="294"/>
      <c r="D351" s="295"/>
      <c r="F351" s="6"/>
      <c r="H351" s="6"/>
      <c r="I351" s="6"/>
      <c r="P351" s="152"/>
      <c r="Q351" s="152"/>
      <c r="R351" s="152"/>
      <c r="S351" s="15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5">
      <c r="A352" s="6"/>
      <c r="B352" s="6"/>
      <c r="C352" s="294"/>
      <c r="D352" s="295"/>
      <c r="F352" s="6"/>
      <c r="H352" s="6"/>
      <c r="I352" s="6"/>
      <c r="P352" s="152"/>
      <c r="Q352" s="152"/>
      <c r="R352" s="152"/>
      <c r="S352" s="15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5">
      <c r="A353" s="6"/>
      <c r="B353" s="6"/>
      <c r="C353" s="294"/>
      <c r="D353" s="295"/>
      <c r="F353" s="6"/>
      <c r="H353" s="6"/>
      <c r="I353" s="6"/>
      <c r="P353" s="152"/>
      <c r="Q353" s="152"/>
      <c r="R353" s="152"/>
      <c r="S353" s="15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5">
      <c r="A354" s="6"/>
      <c r="B354" s="6"/>
      <c r="C354" s="294"/>
      <c r="D354" s="295"/>
      <c r="F354" s="6"/>
      <c r="H354" s="6"/>
      <c r="I354" s="6"/>
      <c r="P354" s="152"/>
      <c r="Q354" s="152"/>
      <c r="R354" s="152"/>
      <c r="S354" s="15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5">
      <c r="A355" s="6"/>
      <c r="B355" s="6"/>
      <c r="C355" s="294"/>
      <c r="D355" s="295"/>
      <c r="F355" s="6"/>
      <c r="H355" s="6"/>
      <c r="I355" s="6"/>
      <c r="P355" s="152"/>
      <c r="Q355" s="152"/>
      <c r="R355" s="152"/>
      <c r="S355" s="15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5">
      <c r="A356" s="6"/>
      <c r="B356" s="6"/>
      <c r="C356" s="294"/>
      <c r="D356" s="295"/>
      <c r="F356" s="6"/>
      <c r="H356" s="6"/>
      <c r="I356" s="6"/>
      <c r="P356" s="152"/>
      <c r="Q356" s="152"/>
      <c r="R356" s="152"/>
      <c r="S356" s="15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5">
      <c r="A357" s="6"/>
      <c r="B357" s="6"/>
      <c r="C357" s="294"/>
      <c r="D357" s="295"/>
      <c r="F357" s="6"/>
      <c r="H357" s="6"/>
      <c r="I357" s="6"/>
      <c r="P357" s="152"/>
      <c r="Q357" s="152"/>
      <c r="R357" s="152"/>
      <c r="S357" s="15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5">
      <c r="A358" s="6"/>
      <c r="B358" s="6"/>
      <c r="C358" s="294"/>
      <c r="D358" s="295"/>
      <c r="F358" s="6"/>
      <c r="H358" s="6"/>
      <c r="I358" s="6"/>
      <c r="P358" s="152"/>
      <c r="Q358" s="152"/>
      <c r="R358" s="152"/>
      <c r="S358" s="15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5">
      <c r="A359" s="6"/>
      <c r="B359" s="6"/>
      <c r="C359" s="294"/>
      <c r="D359" s="295"/>
      <c r="F359" s="6"/>
      <c r="H359" s="6"/>
      <c r="I359" s="6"/>
      <c r="P359" s="152"/>
      <c r="Q359" s="152"/>
      <c r="R359" s="152"/>
      <c r="S359" s="15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5">
      <c r="A360" s="6"/>
      <c r="B360" s="6"/>
      <c r="C360" s="294"/>
      <c r="D360" s="295"/>
      <c r="F360" s="6"/>
      <c r="H360" s="6"/>
      <c r="I360" s="6"/>
      <c r="P360" s="152"/>
      <c r="Q360" s="152"/>
      <c r="R360" s="152"/>
      <c r="S360" s="15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5">
      <c r="A361" s="6"/>
      <c r="B361" s="6"/>
      <c r="C361" s="294"/>
      <c r="D361" s="295"/>
      <c r="F361" s="6"/>
      <c r="H361" s="6"/>
      <c r="I361" s="6"/>
      <c r="P361" s="152"/>
      <c r="Q361" s="152"/>
      <c r="R361" s="152"/>
      <c r="S361" s="15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5">
      <c r="A362" s="6"/>
      <c r="B362" s="6"/>
      <c r="C362" s="294"/>
      <c r="D362" s="295"/>
      <c r="F362" s="6"/>
      <c r="H362" s="6"/>
      <c r="I362" s="6"/>
      <c r="P362" s="152"/>
      <c r="Q362" s="152"/>
      <c r="R362" s="152"/>
      <c r="S362" s="15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5">
      <c r="A363" s="6"/>
      <c r="B363" s="6"/>
      <c r="C363" s="294"/>
      <c r="D363" s="295"/>
      <c r="F363" s="6"/>
      <c r="H363" s="6"/>
      <c r="I363" s="6"/>
      <c r="P363" s="152"/>
      <c r="Q363" s="152"/>
      <c r="R363" s="152"/>
      <c r="S363" s="15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5">
      <c r="A364" s="6"/>
      <c r="B364" s="6"/>
      <c r="C364" s="294"/>
      <c r="D364" s="295"/>
      <c r="F364" s="6"/>
      <c r="H364" s="6"/>
      <c r="I364" s="6"/>
      <c r="P364" s="152"/>
      <c r="Q364" s="152"/>
      <c r="R364" s="152"/>
      <c r="S364" s="15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5">
      <c r="A365" s="6"/>
      <c r="B365" s="6"/>
      <c r="C365" s="294"/>
      <c r="D365" s="295"/>
      <c r="F365" s="6"/>
      <c r="H365" s="6"/>
      <c r="I365" s="6"/>
      <c r="P365" s="152"/>
      <c r="Q365" s="152"/>
      <c r="R365" s="152"/>
      <c r="S365" s="15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5">
      <c r="A366" s="6"/>
      <c r="B366" s="6"/>
      <c r="C366" s="294"/>
      <c r="D366" s="295"/>
      <c r="F366" s="6"/>
      <c r="H366" s="6"/>
      <c r="I366" s="6"/>
      <c r="P366" s="152"/>
      <c r="Q366" s="152"/>
      <c r="R366" s="152"/>
      <c r="S366" s="15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5">
      <c r="A367" s="6"/>
      <c r="B367" s="6"/>
      <c r="C367" s="294"/>
      <c r="D367" s="295"/>
      <c r="F367" s="6"/>
      <c r="H367" s="6"/>
      <c r="I367" s="6"/>
      <c r="P367" s="152"/>
      <c r="Q367" s="152"/>
      <c r="R367" s="152"/>
      <c r="S367" s="15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5">
      <c r="A368" s="6"/>
      <c r="B368" s="6"/>
      <c r="C368" s="294"/>
      <c r="D368" s="295"/>
      <c r="F368" s="6"/>
      <c r="H368" s="6"/>
      <c r="I368" s="6"/>
      <c r="P368" s="152"/>
      <c r="Q368" s="152"/>
      <c r="R368" s="152"/>
      <c r="S368" s="15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5">
      <c r="A369" s="6"/>
      <c r="B369" s="6"/>
      <c r="C369" s="294"/>
      <c r="D369" s="295"/>
      <c r="F369" s="6"/>
      <c r="H369" s="6"/>
      <c r="I369" s="6"/>
      <c r="P369" s="152"/>
      <c r="Q369" s="152"/>
      <c r="R369" s="152"/>
      <c r="S369" s="15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5">
      <c r="A370" s="6"/>
      <c r="B370" s="6"/>
      <c r="C370" s="294"/>
      <c r="D370" s="295"/>
      <c r="F370" s="6"/>
      <c r="H370" s="6"/>
      <c r="I370" s="6"/>
      <c r="P370" s="152"/>
      <c r="Q370" s="152"/>
      <c r="R370" s="152"/>
      <c r="S370" s="15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5">
      <c r="A371" s="6"/>
      <c r="B371" s="6"/>
      <c r="C371" s="294"/>
      <c r="D371" s="295"/>
      <c r="F371" s="6"/>
      <c r="H371" s="6"/>
      <c r="I371" s="6"/>
      <c r="P371" s="152"/>
      <c r="Q371" s="152"/>
      <c r="R371" s="152"/>
      <c r="S371" s="15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5">
      <c r="A372" s="6"/>
      <c r="B372" s="6"/>
      <c r="C372" s="294"/>
      <c r="D372" s="295"/>
      <c r="F372" s="6"/>
      <c r="H372" s="6"/>
      <c r="I372" s="6"/>
      <c r="P372" s="152"/>
      <c r="Q372" s="152"/>
      <c r="R372" s="152"/>
      <c r="S372" s="15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5">
      <c r="A373" s="6"/>
      <c r="B373" s="6"/>
      <c r="C373" s="294"/>
      <c r="D373" s="295"/>
      <c r="F373" s="6"/>
      <c r="H373" s="6"/>
      <c r="I373" s="6"/>
      <c r="P373" s="152"/>
      <c r="Q373" s="152"/>
      <c r="R373" s="152"/>
      <c r="S373" s="15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5">
      <c r="A374" s="6"/>
      <c r="B374" s="6"/>
      <c r="C374" s="294"/>
      <c r="D374" s="295"/>
      <c r="F374" s="6"/>
      <c r="H374" s="6"/>
      <c r="I374" s="6"/>
      <c r="P374" s="152"/>
      <c r="Q374" s="152"/>
      <c r="R374" s="152"/>
      <c r="S374" s="15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5">
      <c r="A375" s="6"/>
      <c r="B375" s="6"/>
      <c r="C375" s="294"/>
      <c r="D375" s="295"/>
      <c r="F375" s="6"/>
      <c r="H375" s="6"/>
      <c r="I375" s="6"/>
      <c r="P375" s="152"/>
      <c r="Q375" s="152"/>
      <c r="R375" s="152"/>
      <c r="S375" s="15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5">
      <c r="A376" s="6"/>
      <c r="B376" s="6"/>
      <c r="C376" s="294"/>
      <c r="D376" s="295"/>
      <c r="F376" s="6"/>
      <c r="H376" s="6"/>
      <c r="I376" s="6"/>
      <c r="P376" s="152"/>
      <c r="Q376" s="152"/>
      <c r="R376" s="152"/>
      <c r="S376" s="15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5">
      <c r="A377" s="6"/>
      <c r="B377" s="6"/>
      <c r="C377" s="294"/>
      <c r="D377" s="295"/>
      <c r="F377" s="6"/>
      <c r="H377" s="6"/>
      <c r="I377" s="6"/>
      <c r="P377" s="152"/>
      <c r="Q377" s="152"/>
      <c r="R377" s="152"/>
      <c r="S377" s="15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5">
      <c r="A378" s="6"/>
      <c r="B378" s="6"/>
      <c r="C378" s="294"/>
      <c r="D378" s="295"/>
      <c r="F378" s="6"/>
      <c r="H378" s="6"/>
      <c r="I378" s="6"/>
      <c r="P378" s="152"/>
      <c r="Q378" s="152"/>
      <c r="R378" s="152"/>
      <c r="S378" s="15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5">
      <c r="A379" s="6"/>
      <c r="B379" s="6"/>
      <c r="C379" s="294"/>
      <c r="D379" s="295"/>
      <c r="F379" s="6"/>
      <c r="H379" s="6"/>
      <c r="I379" s="6"/>
      <c r="P379" s="152"/>
      <c r="Q379" s="152"/>
      <c r="R379" s="152"/>
      <c r="S379" s="15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5">
      <c r="A380" s="6"/>
      <c r="B380" s="6"/>
      <c r="C380" s="294"/>
      <c r="D380" s="295"/>
      <c r="F380" s="6"/>
      <c r="H380" s="6"/>
      <c r="I380" s="6"/>
      <c r="P380" s="152"/>
      <c r="Q380" s="152"/>
      <c r="R380" s="152"/>
      <c r="S380" s="15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5">
      <c r="A381" s="6"/>
      <c r="B381" s="6"/>
      <c r="C381" s="294"/>
      <c r="D381" s="295"/>
      <c r="F381" s="6"/>
      <c r="H381" s="6"/>
      <c r="I381" s="6"/>
      <c r="P381" s="152"/>
      <c r="Q381" s="152"/>
      <c r="R381" s="152"/>
      <c r="S381" s="15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5">
      <c r="A382" s="6"/>
      <c r="B382" s="6"/>
      <c r="C382" s="294"/>
      <c r="D382" s="295"/>
      <c r="F382" s="6"/>
      <c r="H382" s="6"/>
      <c r="I382" s="6"/>
      <c r="P382" s="152"/>
      <c r="Q382" s="152"/>
      <c r="R382" s="152"/>
      <c r="S382" s="15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5">
      <c r="A383" s="6"/>
      <c r="B383" s="6"/>
      <c r="C383" s="294"/>
      <c r="D383" s="295"/>
      <c r="F383" s="6"/>
      <c r="H383" s="6"/>
      <c r="I383" s="6"/>
      <c r="P383" s="152"/>
      <c r="Q383" s="152"/>
      <c r="R383" s="152"/>
      <c r="S383" s="15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5">
      <c r="A384" s="6"/>
      <c r="B384" s="6"/>
      <c r="C384" s="294"/>
      <c r="D384" s="295"/>
      <c r="F384" s="6"/>
      <c r="H384" s="6"/>
      <c r="I384" s="6"/>
      <c r="P384" s="152"/>
      <c r="Q384" s="152"/>
      <c r="R384" s="152"/>
      <c r="S384" s="15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5">
      <c r="A385" s="6"/>
      <c r="B385" s="6"/>
      <c r="C385" s="294"/>
      <c r="D385" s="295"/>
      <c r="F385" s="6"/>
      <c r="H385" s="6"/>
      <c r="I385" s="6"/>
      <c r="P385" s="152"/>
      <c r="Q385" s="152"/>
      <c r="R385" s="152"/>
      <c r="S385" s="15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5">
      <c r="A386" s="6"/>
      <c r="B386" s="6"/>
      <c r="C386" s="294"/>
      <c r="D386" s="295"/>
      <c r="F386" s="6"/>
      <c r="H386" s="6"/>
      <c r="I386" s="6"/>
      <c r="P386" s="152"/>
      <c r="Q386" s="152"/>
      <c r="R386" s="152"/>
      <c r="S386" s="15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5">
      <c r="A387" s="6"/>
      <c r="B387" s="6"/>
      <c r="C387" s="294"/>
      <c r="D387" s="295"/>
      <c r="F387" s="6"/>
      <c r="H387" s="6"/>
      <c r="I387" s="6"/>
      <c r="P387" s="152"/>
      <c r="Q387" s="152"/>
      <c r="R387" s="152"/>
      <c r="S387" s="15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5">
      <c r="A388" s="6"/>
      <c r="B388" s="6"/>
      <c r="C388" s="294"/>
      <c r="D388" s="295"/>
      <c r="F388" s="6"/>
      <c r="H388" s="6"/>
      <c r="I388" s="6"/>
      <c r="P388" s="152"/>
      <c r="Q388" s="152"/>
      <c r="R388" s="152"/>
      <c r="S388" s="15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5">
      <c r="A389" s="6"/>
      <c r="B389" s="6"/>
      <c r="C389" s="294"/>
      <c r="D389" s="295"/>
      <c r="F389" s="6"/>
      <c r="H389" s="6"/>
      <c r="I389" s="6"/>
      <c r="P389" s="152"/>
      <c r="Q389" s="152"/>
      <c r="R389" s="152"/>
      <c r="S389" s="15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5">
      <c r="A390" s="6"/>
      <c r="B390" s="6"/>
      <c r="C390" s="294"/>
      <c r="D390" s="295"/>
      <c r="F390" s="6"/>
      <c r="H390" s="6"/>
      <c r="I390" s="6"/>
      <c r="P390" s="152"/>
      <c r="Q390" s="152"/>
      <c r="R390" s="152"/>
      <c r="S390" s="15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5">
      <c r="A391" s="6"/>
      <c r="B391" s="6"/>
      <c r="C391" s="294"/>
      <c r="D391" s="295"/>
      <c r="F391" s="6"/>
      <c r="H391" s="6"/>
      <c r="I391" s="6"/>
      <c r="P391" s="152"/>
      <c r="Q391" s="152"/>
      <c r="R391" s="152"/>
      <c r="S391" s="15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5">
      <c r="A392" s="6"/>
      <c r="B392" s="6"/>
      <c r="C392" s="294"/>
      <c r="D392" s="295"/>
      <c r="F392" s="6"/>
      <c r="H392" s="6"/>
      <c r="I392" s="6"/>
      <c r="P392" s="152"/>
      <c r="Q392" s="152"/>
      <c r="R392" s="152"/>
      <c r="S392" s="15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5">
      <c r="A393" s="6"/>
      <c r="B393" s="6"/>
      <c r="C393" s="294"/>
      <c r="D393" s="295"/>
      <c r="F393" s="6"/>
      <c r="H393" s="6"/>
      <c r="I393" s="6"/>
      <c r="P393" s="152"/>
      <c r="Q393" s="152"/>
      <c r="R393" s="152"/>
      <c r="S393" s="15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5">
      <c r="A394" s="6"/>
      <c r="B394" s="6"/>
      <c r="C394" s="294"/>
      <c r="D394" s="295"/>
      <c r="F394" s="6"/>
      <c r="H394" s="6"/>
      <c r="I394" s="6"/>
      <c r="P394" s="152"/>
      <c r="Q394" s="152"/>
      <c r="R394" s="152"/>
      <c r="S394" s="15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5">
      <c r="A395" s="6"/>
      <c r="B395" s="6"/>
      <c r="C395" s="294"/>
      <c r="D395" s="295"/>
      <c r="F395" s="6"/>
      <c r="H395" s="6"/>
      <c r="I395" s="6"/>
      <c r="P395" s="152"/>
      <c r="Q395" s="152"/>
      <c r="R395" s="152"/>
      <c r="S395" s="15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5">
      <c r="A396" s="6"/>
      <c r="B396" s="6"/>
      <c r="C396" s="294"/>
      <c r="D396" s="295"/>
      <c r="F396" s="6"/>
      <c r="H396" s="6"/>
      <c r="I396" s="6"/>
      <c r="P396" s="152"/>
      <c r="Q396" s="152"/>
      <c r="R396" s="152"/>
      <c r="S396" s="15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5">
      <c r="A397" s="6"/>
      <c r="B397" s="6"/>
      <c r="C397" s="294"/>
      <c r="D397" s="295"/>
      <c r="F397" s="6"/>
      <c r="H397" s="6"/>
      <c r="I397" s="6"/>
      <c r="P397" s="152"/>
      <c r="Q397" s="152"/>
      <c r="R397" s="152"/>
      <c r="S397" s="15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5">
      <c r="A398" s="6"/>
      <c r="B398" s="6"/>
      <c r="C398" s="294"/>
      <c r="D398" s="295"/>
      <c r="F398" s="6"/>
      <c r="H398" s="6"/>
      <c r="I398" s="6"/>
      <c r="P398" s="152"/>
      <c r="Q398" s="152"/>
      <c r="R398" s="152"/>
      <c r="S398" s="15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5">
      <c r="A399" s="6"/>
      <c r="B399" s="6"/>
      <c r="C399" s="294"/>
      <c r="D399" s="295"/>
      <c r="F399" s="6"/>
      <c r="H399" s="6"/>
      <c r="I399" s="6"/>
      <c r="P399" s="152"/>
      <c r="Q399" s="152"/>
      <c r="R399" s="152"/>
      <c r="S399" s="15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5">
      <c r="A400" s="6"/>
      <c r="B400" s="6"/>
      <c r="C400" s="294"/>
      <c r="D400" s="295"/>
      <c r="F400" s="6"/>
      <c r="H400" s="6"/>
      <c r="I400" s="6"/>
      <c r="P400" s="152"/>
      <c r="Q400" s="152"/>
      <c r="R400" s="152"/>
      <c r="S400" s="15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5">
      <c r="A401" s="6"/>
      <c r="B401" s="6"/>
      <c r="C401" s="294"/>
      <c r="D401" s="295"/>
      <c r="F401" s="6"/>
      <c r="H401" s="6"/>
      <c r="I401" s="6"/>
      <c r="P401" s="152"/>
      <c r="Q401" s="152"/>
      <c r="R401" s="152"/>
      <c r="S401" s="15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5">
      <c r="A402" s="6"/>
      <c r="B402" s="6"/>
      <c r="C402" s="294"/>
      <c r="D402" s="295"/>
      <c r="F402" s="6"/>
      <c r="H402" s="6"/>
      <c r="I402" s="6"/>
      <c r="P402" s="152"/>
      <c r="Q402" s="152"/>
      <c r="R402" s="152"/>
      <c r="S402" s="15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5">
      <c r="A403" s="6"/>
      <c r="B403" s="6"/>
      <c r="C403" s="294"/>
      <c r="D403" s="295"/>
      <c r="F403" s="6"/>
      <c r="H403" s="6"/>
      <c r="I403" s="6"/>
      <c r="P403" s="152"/>
      <c r="Q403" s="152"/>
      <c r="R403" s="152"/>
      <c r="S403" s="15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5">
      <c r="A404" s="6"/>
      <c r="B404" s="6"/>
      <c r="C404" s="294"/>
      <c r="D404" s="295"/>
      <c r="F404" s="6"/>
      <c r="H404" s="6"/>
      <c r="I404" s="6"/>
      <c r="P404" s="152"/>
      <c r="Q404" s="152"/>
      <c r="R404" s="152"/>
      <c r="S404" s="15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5">
      <c r="A405" s="6"/>
      <c r="B405" s="6"/>
      <c r="C405" s="294"/>
      <c r="D405" s="295"/>
      <c r="F405" s="6"/>
      <c r="H405" s="6"/>
      <c r="I405" s="6"/>
      <c r="P405" s="152"/>
      <c r="Q405" s="152"/>
      <c r="R405" s="152"/>
      <c r="S405" s="15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5">
      <c r="A406" s="6"/>
      <c r="B406" s="6"/>
      <c r="C406" s="294"/>
      <c r="D406" s="295"/>
      <c r="F406" s="6"/>
      <c r="H406" s="6"/>
      <c r="I406" s="6"/>
      <c r="P406" s="152"/>
      <c r="Q406" s="152"/>
      <c r="R406" s="152"/>
      <c r="S406" s="15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5">
      <c r="A407" s="6"/>
      <c r="B407" s="6"/>
      <c r="C407" s="294"/>
      <c r="D407" s="295"/>
      <c r="F407" s="6"/>
      <c r="H407" s="6"/>
      <c r="I407" s="6"/>
      <c r="P407" s="152"/>
      <c r="Q407" s="152"/>
      <c r="R407" s="152"/>
      <c r="S407" s="15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5">
      <c r="A408" s="6"/>
      <c r="B408" s="6"/>
      <c r="C408" s="294"/>
      <c r="D408" s="295"/>
      <c r="F408" s="6"/>
      <c r="H408" s="6"/>
      <c r="I408" s="6"/>
      <c r="P408" s="152"/>
      <c r="Q408" s="152"/>
      <c r="R408" s="152"/>
      <c r="S408" s="15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5">
      <c r="A409" s="6"/>
      <c r="B409" s="6"/>
      <c r="C409" s="294"/>
      <c r="D409" s="295"/>
      <c r="F409" s="6"/>
      <c r="H409" s="6"/>
      <c r="I409" s="6"/>
      <c r="P409" s="152"/>
      <c r="Q409" s="152"/>
      <c r="R409" s="152"/>
      <c r="S409" s="15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5">
      <c r="A410" s="6"/>
      <c r="B410" s="6"/>
      <c r="C410" s="294"/>
      <c r="D410" s="295"/>
      <c r="F410" s="6"/>
      <c r="H410" s="6"/>
      <c r="I410" s="6"/>
      <c r="P410" s="152"/>
      <c r="Q410" s="152"/>
      <c r="R410" s="152"/>
      <c r="S410" s="15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5">
      <c r="A411" s="6"/>
      <c r="B411" s="6"/>
      <c r="C411" s="294"/>
      <c r="D411" s="295"/>
      <c r="F411" s="6"/>
      <c r="H411" s="6"/>
      <c r="I411" s="6"/>
      <c r="P411" s="152"/>
      <c r="Q411" s="152"/>
      <c r="R411" s="152"/>
      <c r="S411" s="15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5">
      <c r="A412" s="6"/>
      <c r="B412" s="6"/>
      <c r="C412" s="294"/>
      <c r="D412" s="295"/>
      <c r="F412" s="6"/>
      <c r="H412" s="6"/>
      <c r="I412" s="6"/>
      <c r="P412" s="152"/>
      <c r="Q412" s="152"/>
      <c r="R412" s="152"/>
      <c r="S412" s="15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5">
      <c r="A413" s="6"/>
      <c r="B413" s="6"/>
      <c r="C413" s="294"/>
      <c r="D413" s="295"/>
      <c r="F413" s="6"/>
      <c r="H413" s="6"/>
      <c r="I413" s="6"/>
      <c r="P413" s="152"/>
      <c r="Q413" s="152"/>
      <c r="R413" s="152"/>
      <c r="S413" s="15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5">
      <c r="A414" s="6"/>
      <c r="B414" s="6"/>
      <c r="C414" s="294"/>
      <c r="D414" s="295"/>
      <c r="F414" s="6"/>
      <c r="H414" s="6"/>
      <c r="I414" s="6"/>
      <c r="P414" s="152"/>
      <c r="Q414" s="152"/>
      <c r="R414" s="152"/>
      <c r="S414" s="15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5">
      <c r="A415" s="6"/>
      <c r="B415" s="6"/>
      <c r="C415" s="294"/>
      <c r="D415" s="295"/>
      <c r="F415" s="6"/>
      <c r="H415" s="6"/>
      <c r="I415" s="6"/>
      <c r="P415" s="152"/>
      <c r="Q415" s="152"/>
      <c r="R415" s="152"/>
      <c r="S415" s="15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5">
      <c r="A416" s="6"/>
      <c r="B416" s="6"/>
      <c r="C416" s="294"/>
      <c r="D416" s="295"/>
      <c r="F416" s="6"/>
      <c r="H416" s="6"/>
      <c r="I416" s="6"/>
      <c r="P416" s="152"/>
      <c r="Q416" s="152"/>
      <c r="R416" s="152"/>
      <c r="S416" s="15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5">
      <c r="A417" s="6"/>
      <c r="B417" s="6"/>
      <c r="C417" s="294"/>
      <c r="D417" s="295"/>
      <c r="F417" s="6"/>
      <c r="H417" s="6"/>
      <c r="I417" s="6"/>
      <c r="P417" s="152"/>
      <c r="Q417" s="152"/>
      <c r="R417" s="152"/>
      <c r="S417" s="15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5">
      <c r="A418" s="6"/>
      <c r="B418" s="6"/>
      <c r="C418" s="294"/>
      <c r="D418" s="295"/>
      <c r="F418" s="6"/>
      <c r="H418" s="6"/>
      <c r="I418" s="6"/>
      <c r="P418" s="152"/>
      <c r="Q418" s="152"/>
      <c r="R418" s="152"/>
      <c r="S418" s="15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5">
      <c r="A419" s="6"/>
      <c r="B419" s="6"/>
      <c r="C419" s="294"/>
      <c r="D419" s="295"/>
      <c r="F419" s="6"/>
      <c r="H419" s="6"/>
      <c r="I419" s="6"/>
      <c r="P419" s="152"/>
      <c r="Q419" s="152"/>
      <c r="R419" s="152"/>
      <c r="S419" s="15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5">
      <c r="A420" s="6"/>
      <c r="B420" s="6"/>
      <c r="C420" s="294"/>
      <c r="D420" s="295"/>
      <c r="F420" s="6"/>
      <c r="H420" s="6"/>
      <c r="I420" s="6"/>
      <c r="P420" s="152"/>
      <c r="Q420" s="152"/>
      <c r="R420" s="152"/>
      <c r="S420" s="15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5">
      <c r="A421" s="6"/>
      <c r="B421" s="6"/>
      <c r="C421" s="294"/>
      <c r="D421" s="295"/>
      <c r="F421" s="6"/>
      <c r="H421" s="6"/>
      <c r="I421" s="6"/>
      <c r="P421" s="152"/>
      <c r="Q421" s="152"/>
      <c r="R421" s="152"/>
      <c r="S421" s="15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5">
      <c r="A422" s="6"/>
      <c r="B422" s="6"/>
      <c r="C422" s="294"/>
      <c r="D422" s="295"/>
      <c r="F422" s="6"/>
      <c r="H422" s="6"/>
      <c r="I422" s="6"/>
      <c r="P422" s="152"/>
      <c r="Q422" s="152"/>
      <c r="R422" s="152"/>
      <c r="S422" s="15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5">
      <c r="A423" s="6"/>
      <c r="B423" s="6"/>
      <c r="C423" s="294"/>
      <c r="D423" s="295"/>
      <c r="F423" s="6"/>
      <c r="H423" s="6"/>
      <c r="I423" s="6"/>
      <c r="P423" s="152"/>
      <c r="Q423" s="152"/>
      <c r="R423" s="152"/>
      <c r="S423" s="15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5">
      <c r="A424" s="6"/>
      <c r="B424" s="6"/>
      <c r="C424" s="294"/>
      <c r="D424" s="295"/>
      <c r="F424" s="6"/>
      <c r="H424" s="6"/>
      <c r="I424" s="6"/>
      <c r="P424" s="152"/>
      <c r="Q424" s="152"/>
      <c r="R424" s="152"/>
      <c r="S424" s="15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5">
      <c r="A425" s="6"/>
      <c r="B425" s="6"/>
      <c r="C425" s="294"/>
      <c r="D425" s="295"/>
      <c r="F425" s="6"/>
      <c r="H425" s="6"/>
      <c r="I425" s="6"/>
      <c r="P425" s="152"/>
      <c r="Q425" s="152"/>
      <c r="R425" s="152"/>
      <c r="S425" s="15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5">
      <c r="A426" s="6"/>
      <c r="B426" s="6"/>
      <c r="C426" s="294"/>
      <c r="D426" s="295"/>
      <c r="F426" s="6"/>
      <c r="H426" s="6"/>
      <c r="I426" s="6"/>
      <c r="P426" s="152"/>
      <c r="Q426" s="152"/>
      <c r="R426" s="152"/>
      <c r="S426" s="15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5">
      <c r="A427" s="6"/>
      <c r="B427" s="6"/>
      <c r="C427" s="294"/>
      <c r="D427" s="295"/>
      <c r="F427" s="6"/>
      <c r="H427" s="6"/>
      <c r="I427" s="6"/>
      <c r="P427" s="152"/>
      <c r="Q427" s="152"/>
      <c r="R427" s="152"/>
      <c r="S427" s="15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5">
      <c r="A428" s="6"/>
      <c r="B428" s="6"/>
      <c r="C428" s="294"/>
      <c r="D428" s="295"/>
      <c r="F428" s="6"/>
      <c r="H428" s="6"/>
      <c r="I428" s="6"/>
      <c r="P428" s="152"/>
      <c r="Q428" s="152"/>
      <c r="R428" s="152"/>
      <c r="S428" s="15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5">
      <c r="A429" s="6"/>
      <c r="B429" s="6"/>
      <c r="C429" s="294"/>
      <c r="D429" s="295"/>
      <c r="F429" s="6"/>
      <c r="H429" s="6"/>
      <c r="I429" s="6"/>
      <c r="P429" s="152"/>
      <c r="Q429" s="152"/>
      <c r="R429" s="152"/>
      <c r="S429" s="15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5">
      <c r="A430" s="6"/>
      <c r="B430" s="6"/>
      <c r="C430" s="294"/>
      <c r="D430" s="295"/>
      <c r="F430" s="6"/>
      <c r="H430" s="6"/>
      <c r="I430" s="6"/>
      <c r="P430" s="152"/>
      <c r="Q430" s="152"/>
      <c r="R430" s="152"/>
      <c r="S430" s="15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5">
      <c r="A431" s="6"/>
      <c r="B431" s="6"/>
      <c r="C431" s="294"/>
      <c r="D431" s="295"/>
      <c r="F431" s="6"/>
      <c r="H431" s="6"/>
      <c r="I431" s="6"/>
      <c r="P431" s="152"/>
      <c r="Q431" s="152"/>
      <c r="R431" s="152"/>
      <c r="S431" s="15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5">
      <c r="A432" s="6"/>
      <c r="B432" s="6"/>
      <c r="C432" s="294"/>
      <c r="D432" s="295"/>
      <c r="F432" s="6"/>
      <c r="H432" s="6"/>
      <c r="I432" s="6"/>
      <c r="P432" s="152"/>
      <c r="Q432" s="152"/>
      <c r="R432" s="152"/>
      <c r="S432" s="15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5">
      <c r="A433" s="6"/>
      <c r="B433" s="6"/>
      <c r="C433" s="294"/>
      <c r="D433" s="295"/>
      <c r="F433" s="6"/>
      <c r="H433" s="6"/>
      <c r="I433" s="6"/>
      <c r="P433" s="152"/>
      <c r="Q433" s="152"/>
      <c r="R433" s="152"/>
      <c r="S433" s="15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5">
      <c r="A434" s="6"/>
      <c r="B434" s="6"/>
      <c r="C434" s="294"/>
      <c r="D434" s="295"/>
      <c r="F434" s="6"/>
      <c r="H434" s="6"/>
      <c r="I434" s="6"/>
      <c r="P434" s="152"/>
      <c r="Q434" s="152"/>
      <c r="R434" s="152"/>
      <c r="S434" s="15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5">
      <c r="A435" s="6"/>
      <c r="B435" s="6"/>
      <c r="C435" s="294"/>
      <c r="D435" s="295"/>
      <c r="F435" s="6"/>
      <c r="H435" s="6"/>
      <c r="I435" s="6"/>
      <c r="P435" s="152"/>
      <c r="Q435" s="152"/>
      <c r="R435" s="152"/>
      <c r="S435" s="15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5">
      <c r="A436" s="6"/>
      <c r="B436" s="6"/>
      <c r="C436" s="294"/>
      <c r="D436" s="295"/>
      <c r="F436" s="6"/>
      <c r="H436" s="6"/>
      <c r="I436" s="6"/>
      <c r="P436" s="152"/>
      <c r="Q436" s="152"/>
      <c r="R436" s="152"/>
      <c r="S436" s="15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5">
      <c r="A437" s="6"/>
      <c r="B437" s="6"/>
      <c r="C437" s="294"/>
      <c r="D437" s="295"/>
      <c r="F437" s="6"/>
      <c r="H437" s="6"/>
      <c r="I437" s="6"/>
      <c r="P437" s="152"/>
      <c r="Q437" s="152"/>
      <c r="R437" s="152"/>
      <c r="S437" s="15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5">
      <c r="A438" s="6"/>
      <c r="B438" s="6"/>
      <c r="C438" s="294"/>
      <c r="D438" s="295"/>
      <c r="F438" s="6"/>
      <c r="H438" s="6"/>
      <c r="I438" s="6"/>
      <c r="P438" s="152"/>
      <c r="Q438" s="152"/>
      <c r="R438" s="152"/>
      <c r="S438" s="15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5">
      <c r="A439" s="6"/>
      <c r="B439" s="6"/>
      <c r="C439" s="294"/>
      <c r="D439" s="295"/>
      <c r="F439" s="6"/>
      <c r="H439" s="6"/>
      <c r="I439" s="6"/>
      <c r="P439" s="152"/>
      <c r="Q439" s="152"/>
      <c r="R439" s="152"/>
      <c r="S439" s="15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5">
      <c r="A440" s="6"/>
      <c r="B440" s="6"/>
      <c r="C440" s="294"/>
      <c r="D440" s="295"/>
      <c r="F440" s="6"/>
      <c r="H440" s="6"/>
      <c r="I440" s="6"/>
      <c r="P440" s="152"/>
      <c r="Q440" s="152"/>
      <c r="R440" s="152"/>
      <c r="S440" s="15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5">
      <c r="A441" s="6"/>
      <c r="B441" s="6"/>
      <c r="C441" s="294"/>
      <c r="D441" s="295"/>
      <c r="F441" s="6"/>
      <c r="H441" s="6"/>
      <c r="I441" s="6"/>
      <c r="P441" s="152"/>
      <c r="Q441" s="152"/>
      <c r="R441" s="152"/>
      <c r="S441" s="15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5">
      <c r="A442" s="6"/>
      <c r="B442" s="6"/>
      <c r="C442" s="294"/>
      <c r="D442" s="295"/>
      <c r="F442" s="6"/>
      <c r="H442" s="6"/>
      <c r="I442" s="6"/>
      <c r="P442" s="152"/>
      <c r="Q442" s="152"/>
      <c r="R442" s="152"/>
      <c r="S442" s="15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5">
      <c r="A443" s="6"/>
      <c r="B443" s="6"/>
      <c r="C443" s="294"/>
      <c r="D443" s="295"/>
      <c r="F443" s="6"/>
      <c r="H443" s="6"/>
      <c r="I443" s="6"/>
      <c r="P443" s="152"/>
      <c r="Q443" s="152"/>
      <c r="R443" s="152"/>
      <c r="S443" s="15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5">
      <c r="A444" s="6"/>
      <c r="B444" s="6"/>
      <c r="C444" s="294"/>
      <c r="D444" s="295"/>
      <c r="F444" s="6"/>
      <c r="H444" s="6"/>
      <c r="I444" s="6"/>
      <c r="P444" s="152"/>
      <c r="Q444" s="152"/>
      <c r="R444" s="152"/>
      <c r="S444" s="15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5">
      <c r="A445" s="6"/>
      <c r="B445" s="6"/>
      <c r="C445" s="294"/>
      <c r="D445" s="295"/>
      <c r="F445" s="6"/>
      <c r="H445" s="6"/>
      <c r="I445" s="6"/>
      <c r="P445" s="152"/>
      <c r="Q445" s="152"/>
      <c r="R445" s="152"/>
      <c r="S445" s="15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5">
      <c r="A446" s="6"/>
      <c r="B446" s="6"/>
      <c r="C446" s="294"/>
      <c r="D446" s="295"/>
      <c r="F446" s="6"/>
      <c r="H446" s="6"/>
      <c r="I446" s="6"/>
      <c r="P446" s="152"/>
      <c r="Q446" s="152"/>
      <c r="R446" s="152"/>
      <c r="S446" s="15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5">
      <c r="A447" s="6"/>
      <c r="B447" s="6"/>
      <c r="C447" s="294"/>
      <c r="D447" s="295"/>
      <c r="F447" s="6"/>
      <c r="H447" s="6"/>
      <c r="I447" s="6"/>
      <c r="P447" s="152"/>
      <c r="Q447" s="152"/>
      <c r="R447" s="152"/>
      <c r="S447" s="15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5">
      <c r="A448" s="6"/>
      <c r="B448" s="6"/>
      <c r="C448" s="294"/>
      <c r="D448" s="295"/>
      <c r="F448" s="6"/>
      <c r="H448" s="6"/>
      <c r="I448" s="6"/>
      <c r="P448" s="152"/>
      <c r="Q448" s="152"/>
      <c r="R448" s="152"/>
      <c r="S448" s="15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5">
      <c r="A449" s="6"/>
      <c r="B449" s="6"/>
      <c r="C449" s="294"/>
      <c r="D449" s="295"/>
      <c r="F449" s="6"/>
      <c r="H449" s="6"/>
      <c r="I449" s="6"/>
      <c r="P449" s="152"/>
      <c r="Q449" s="152"/>
      <c r="R449" s="152"/>
      <c r="S449" s="15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5">
      <c r="A450" s="6"/>
      <c r="B450" s="6"/>
      <c r="C450" s="294"/>
      <c r="D450" s="295"/>
      <c r="F450" s="6"/>
      <c r="H450" s="6"/>
      <c r="I450" s="6"/>
      <c r="P450" s="152"/>
      <c r="Q450" s="152"/>
      <c r="R450" s="152"/>
      <c r="S450" s="15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5">
      <c r="A451" s="6"/>
      <c r="B451" s="6"/>
      <c r="C451" s="294"/>
      <c r="D451" s="295"/>
      <c r="F451" s="6"/>
      <c r="H451" s="6"/>
      <c r="I451" s="6"/>
      <c r="P451" s="152"/>
      <c r="Q451" s="152"/>
      <c r="R451" s="152"/>
      <c r="S451" s="15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5">
      <c r="A452" s="6"/>
      <c r="B452" s="6"/>
      <c r="C452" s="294"/>
      <c r="D452" s="295"/>
      <c r="F452" s="6"/>
      <c r="H452" s="6"/>
      <c r="I452" s="6"/>
      <c r="P452" s="152"/>
      <c r="Q452" s="152"/>
      <c r="R452" s="152"/>
      <c r="S452" s="15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5">
      <c r="A453" s="6"/>
      <c r="B453" s="6"/>
      <c r="C453" s="294"/>
      <c r="D453" s="295"/>
      <c r="F453" s="6"/>
      <c r="H453" s="6"/>
      <c r="I453" s="6"/>
      <c r="P453" s="152"/>
      <c r="Q453" s="152"/>
      <c r="R453" s="152"/>
      <c r="S453" s="15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5">
      <c r="A454" s="6"/>
      <c r="B454" s="6"/>
      <c r="C454" s="294"/>
      <c r="D454" s="295"/>
      <c r="F454" s="6"/>
      <c r="H454" s="6"/>
      <c r="I454" s="6"/>
      <c r="P454" s="152"/>
      <c r="Q454" s="152"/>
      <c r="R454" s="152"/>
      <c r="S454" s="15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5">
      <c r="A455" s="6"/>
      <c r="B455" s="6"/>
      <c r="C455" s="294"/>
      <c r="D455" s="295"/>
      <c r="F455" s="6"/>
      <c r="H455" s="6"/>
      <c r="I455" s="6"/>
      <c r="P455" s="152"/>
      <c r="Q455" s="152"/>
      <c r="R455" s="152"/>
      <c r="S455" s="15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5">
      <c r="A456" s="6"/>
      <c r="B456" s="6"/>
      <c r="C456" s="294"/>
      <c r="D456" s="295"/>
      <c r="F456" s="6"/>
      <c r="H456" s="6"/>
      <c r="I456" s="6"/>
      <c r="P456" s="152"/>
      <c r="Q456" s="152"/>
      <c r="R456" s="152"/>
      <c r="S456" s="15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5">
      <c r="A457" s="6"/>
      <c r="B457" s="6"/>
      <c r="C457" s="294"/>
      <c r="D457" s="295"/>
      <c r="F457" s="6"/>
      <c r="H457" s="6"/>
      <c r="I457" s="6"/>
      <c r="P457" s="152"/>
      <c r="Q457" s="152"/>
      <c r="R457" s="152"/>
      <c r="S457" s="15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5">
      <c r="A458" s="6"/>
      <c r="B458" s="6"/>
      <c r="C458" s="294"/>
      <c r="D458" s="295"/>
      <c r="F458" s="6"/>
      <c r="H458" s="6"/>
      <c r="I458" s="6"/>
      <c r="P458" s="152"/>
      <c r="Q458" s="152"/>
      <c r="R458" s="152"/>
      <c r="S458" s="15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5">
      <c r="A459" s="6"/>
      <c r="B459" s="6"/>
      <c r="C459" s="294"/>
      <c r="D459" s="295"/>
      <c r="F459" s="6"/>
      <c r="H459" s="6"/>
      <c r="I459" s="6"/>
      <c r="P459" s="152"/>
      <c r="Q459" s="152"/>
      <c r="R459" s="152"/>
      <c r="S459" s="15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5">
      <c r="A460" s="6"/>
      <c r="B460" s="6"/>
      <c r="C460" s="294"/>
      <c r="D460" s="295"/>
      <c r="F460" s="6"/>
      <c r="H460" s="6"/>
      <c r="I460" s="6"/>
      <c r="P460" s="152"/>
      <c r="Q460" s="152"/>
      <c r="R460" s="152"/>
      <c r="S460" s="15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5">
      <c r="A461" s="6"/>
      <c r="B461" s="6"/>
      <c r="C461" s="294"/>
      <c r="D461" s="295"/>
      <c r="F461" s="6"/>
      <c r="H461" s="6"/>
      <c r="I461" s="6"/>
      <c r="P461" s="152"/>
      <c r="Q461" s="152"/>
      <c r="R461" s="152"/>
      <c r="S461" s="15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5">
      <c r="A462" s="6"/>
      <c r="B462" s="6"/>
      <c r="C462" s="294"/>
      <c r="D462" s="295"/>
      <c r="F462" s="6"/>
      <c r="H462" s="6"/>
      <c r="I462" s="6"/>
      <c r="P462" s="152"/>
      <c r="Q462" s="152"/>
      <c r="R462" s="152"/>
      <c r="S462" s="15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5">
      <c r="A463" s="6"/>
      <c r="B463" s="6"/>
      <c r="C463" s="294"/>
      <c r="D463" s="295"/>
      <c r="F463" s="6"/>
      <c r="H463" s="6"/>
      <c r="I463" s="6"/>
      <c r="P463" s="152"/>
      <c r="Q463" s="152"/>
      <c r="R463" s="152"/>
      <c r="S463" s="15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5">
      <c r="A464" s="6"/>
      <c r="B464" s="6"/>
      <c r="C464" s="294"/>
      <c r="D464" s="295"/>
      <c r="F464" s="6"/>
      <c r="H464" s="6"/>
      <c r="I464" s="6"/>
      <c r="P464" s="152"/>
      <c r="Q464" s="152"/>
      <c r="R464" s="152"/>
      <c r="S464" s="15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5">
      <c r="A465" s="6"/>
      <c r="B465" s="6"/>
      <c r="C465" s="294"/>
      <c r="D465" s="295"/>
      <c r="F465" s="6"/>
      <c r="H465" s="6"/>
      <c r="I465" s="6"/>
      <c r="P465" s="152"/>
      <c r="Q465" s="152"/>
      <c r="R465" s="152"/>
      <c r="S465" s="15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5">
      <c r="A466" s="6"/>
      <c r="B466" s="6"/>
      <c r="C466" s="294"/>
      <c r="D466" s="295"/>
      <c r="F466" s="6"/>
      <c r="H466" s="6"/>
      <c r="I466" s="6"/>
      <c r="P466" s="152"/>
      <c r="Q466" s="152"/>
      <c r="R466" s="152"/>
      <c r="S466" s="15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5">
      <c r="A467" s="6"/>
      <c r="B467" s="6"/>
      <c r="C467" s="294"/>
      <c r="D467" s="295"/>
      <c r="F467" s="6"/>
      <c r="H467" s="6"/>
      <c r="I467" s="6"/>
      <c r="P467" s="152"/>
      <c r="Q467" s="152"/>
      <c r="R467" s="152"/>
      <c r="S467" s="15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5">
      <c r="A468" s="6"/>
      <c r="B468" s="6"/>
      <c r="C468" s="294"/>
      <c r="D468" s="295"/>
      <c r="F468" s="6"/>
      <c r="H468" s="6"/>
      <c r="I468" s="6"/>
      <c r="P468" s="152"/>
      <c r="Q468" s="152"/>
      <c r="R468" s="152"/>
      <c r="S468" s="15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5">
      <c r="A469" s="6"/>
      <c r="B469" s="6"/>
      <c r="C469" s="294"/>
      <c r="D469" s="295"/>
      <c r="F469" s="6"/>
      <c r="H469" s="6"/>
      <c r="I469" s="6"/>
      <c r="P469" s="152"/>
      <c r="Q469" s="152"/>
      <c r="R469" s="152"/>
      <c r="S469" s="15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5">
      <c r="A470" s="6"/>
      <c r="B470" s="6"/>
      <c r="C470" s="294"/>
      <c r="D470" s="295"/>
      <c r="F470" s="6"/>
      <c r="H470" s="6"/>
      <c r="I470" s="6"/>
      <c r="P470" s="152"/>
      <c r="Q470" s="152"/>
      <c r="R470" s="152"/>
      <c r="S470" s="15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5">
      <c r="A471" s="6"/>
      <c r="B471" s="6"/>
      <c r="C471" s="294"/>
      <c r="D471" s="295"/>
      <c r="F471" s="6"/>
      <c r="H471" s="6"/>
      <c r="I471" s="6"/>
      <c r="P471" s="152"/>
      <c r="Q471" s="152"/>
      <c r="R471" s="152"/>
      <c r="S471" s="15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5">
      <c r="A472" s="6"/>
      <c r="B472" s="6"/>
      <c r="C472" s="294"/>
      <c r="D472" s="295"/>
      <c r="F472" s="6"/>
      <c r="H472" s="6"/>
      <c r="I472" s="6"/>
      <c r="P472" s="152"/>
      <c r="Q472" s="152"/>
      <c r="R472" s="152"/>
      <c r="S472" s="15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5">
      <c r="A473" s="6"/>
      <c r="B473" s="6"/>
      <c r="C473" s="294"/>
      <c r="D473" s="295"/>
      <c r="F473" s="6"/>
      <c r="H473" s="6"/>
      <c r="I473" s="6"/>
      <c r="P473" s="152"/>
      <c r="Q473" s="152"/>
      <c r="R473" s="152"/>
      <c r="S473" s="15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5">
      <c r="A474" s="6"/>
      <c r="B474" s="6"/>
      <c r="C474" s="294"/>
      <c r="D474" s="295"/>
      <c r="F474" s="6"/>
      <c r="H474" s="6"/>
      <c r="I474" s="6"/>
      <c r="P474" s="152"/>
      <c r="Q474" s="152"/>
      <c r="R474" s="152"/>
      <c r="S474" s="15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5">
      <c r="A475" s="6"/>
      <c r="B475" s="6"/>
      <c r="C475" s="294"/>
      <c r="D475" s="295"/>
      <c r="F475" s="6"/>
      <c r="H475" s="6"/>
      <c r="I475" s="6"/>
      <c r="P475" s="152"/>
      <c r="Q475" s="152"/>
      <c r="R475" s="152"/>
      <c r="S475" s="15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5">
      <c r="A476" s="6"/>
      <c r="B476" s="6"/>
      <c r="C476" s="294"/>
      <c r="D476" s="295"/>
      <c r="F476" s="6"/>
      <c r="H476" s="6"/>
      <c r="I476" s="6"/>
      <c r="P476" s="152"/>
      <c r="Q476" s="152"/>
      <c r="R476" s="152"/>
      <c r="S476" s="15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5">
      <c r="A477" s="6"/>
      <c r="B477" s="6"/>
      <c r="C477" s="294"/>
      <c r="D477" s="295"/>
      <c r="F477" s="6"/>
      <c r="H477" s="6"/>
      <c r="I477" s="6"/>
      <c r="P477" s="152"/>
      <c r="Q477" s="152"/>
      <c r="R477" s="152"/>
      <c r="S477" s="15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5">
      <c r="A478" s="6"/>
      <c r="B478" s="6"/>
      <c r="C478" s="294"/>
      <c r="D478" s="295"/>
      <c r="F478" s="6"/>
      <c r="H478" s="6"/>
      <c r="I478" s="6"/>
      <c r="P478" s="152"/>
      <c r="Q478" s="152"/>
      <c r="R478" s="152"/>
      <c r="S478" s="15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5">
      <c r="A479" s="6"/>
      <c r="B479" s="6"/>
      <c r="C479" s="294"/>
      <c r="D479" s="295"/>
      <c r="F479" s="6"/>
      <c r="H479" s="6"/>
      <c r="I479" s="6"/>
      <c r="P479" s="152"/>
      <c r="Q479" s="152"/>
      <c r="R479" s="152"/>
      <c r="S479" s="15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5">
      <c r="A480" s="6"/>
      <c r="B480" s="6"/>
      <c r="C480" s="294"/>
      <c r="D480" s="295"/>
      <c r="F480" s="6"/>
      <c r="H480" s="6"/>
      <c r="I480" s="6"/>
      <c r="P480" s="152"/>
      <c r="Q480" s="152"/>
      <c r="R480" s="152"/>
      <c r="S480" s="15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5">
      <c r="A481" s="6"/>
      <c r="B481" s="6"/>
      <c r="C481" s="294"/>
      <c r="D481" s="295"/>
      <c r="F481" s="6"/>
      <c r="H481" s="6"/>
      <c r="I481" s="6"/>
      <c r="P481" s="152"/>
      <c r="Q481" s="152"/>
      <c r="R481" s="152"/>
      <c r="S481" s="15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5">
      <c r="A482" s="6"/>
      <c r="B482" s="6"/>
      <c r="C482" s="294"/>
      <c r="D482" s="295"/>
      <c r="F482" s="6"/>
      <c r="H482" s="6"/>
      <c r="I482" s="6"/>
      <c r="P482" s="152"/>
      <c r="Q482" s="152"/>
      <c r="R482" s="152"/>
      <c r="S482" s="15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5">
      <c r="A483" s="6"/>
      <c r="B483" s="6"/>
      <c r="C483" s="294"/>
      <c r="D483" s="295"/>
      <c r="F483" s="6"/>
      <c r="H483" s="6"/>
      <c r="I483" s="6"/>
      <c r="P483" s="152"/>
      <c r="Q483" s="152"/>
      <c r="R483" s="152"/>
      <c r="S483" s="15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5">
      <c r="A484" s="6"/>
      <c r="B484" s="6"/>
      <c r="C484" s="294"/>
      <c r="D484" s="295"/>
      <c r="F484" s="6"/>
      <c r="H484" s="6"/>
      <c r="I484" s="6"/>
      <c r="P484" s="152"/>
      <c r="Q484" s="152"/>
      <c r="R484" s="152"/>
      <c r="S484" s="15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5">
      <c r="A485" s="6"/>
      <c r="B485" s="6"/>
      <c r="C485" s="294"/>
      <c r="D485" s="295"/>
      <c r="F485" s="6"/>
      <c r="H485" s="6"/>
      <c r="I485" s="6"/>
      <c r="P485" s="152"/>
      <c r="Q485" s="152"/>
      <c r="R485" s="152"/>
      <c r="S485" s="15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5">
      <c r="A486" s="6"/>
      <c r="B486" s="6"/>
      <c r="C486" s="294"/>
      <c r="D486" s="295"/>
      <c r="F486" s="6"/>
      <c r="H486" s="6"/>
      <c r="I486" s="6"/>
      <c r="P486" s="152"/>
      <c r="Q486" s="152"/>
      <c r="R486" s="152"/>
      <c r="S486" s="15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5">
      <c r="A487" s="6"/>
      <c r="B487" s="6"/>
      <c r="C487" s="294"/>
      <c r="D487" s="295"/>
      <c r="F487" s="6"/>
      <c r="H487" s="6"/>
      <c r="I487" s="6"/>
      <c r="P487" s="152"/>
      <c r="Q487" s="152"/>
      <c r="R487" s="152"/>
      <c r="S487" s="15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5">
      <c r="A488" s="6"/>
      <c r="B488" s="6"/>
      <c r="C488" s="294"/>
      <c r="D488" s="295"/>
      <c r="F488" s="6"/>
      <c r="H488" s="6"/>
      <c r="I488" s="6"/>
      <c r="P488" s="152"/>
      <c r="Q488" s="152"/>
      <c r="R488" s="152"/>
      <c r="S488" s="15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5">
      <c r="A489" s="6"/>
      <c r="B489" s="6"/>
      <c r="C489" s="294"/>
      <c r="D489" s="295"/>
      <c r="F489" s="6"/>
      <c r="H489" s="6"/>
      <c r="I489" s="6"/>
      <c r="P489" s="152"/>
      <c r="Q489" s="152"/>
      <c r="R489" s="152"/>
      <c r="S489" s="15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5">
      <c r="A490" s="6"/>
      <c r="B490" s="6"/>
      <c r="C490" s="294"/>
      <c r="D490" s="295"/>
      <c r="F490" s="6"/>
      <c r="H490" s="6"/>
      <c r="I490" s="6"/>
      <c r="P490" s="152"/>
      <c r="Q490" s="152"/>
      <c r="R490" s="152"/>
      <c r="S490" s="15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5">
      <c r="A491" s="6"/>
      <c r="B491" s="6"/>
      <c r="C491" s="294"/>
      <c r="D491" s="295"/>
      <c r="F491" s="6"/>
      <c r="H491" s="6"/>
      <c r="I491" s="6"/>
      <c r="P491" s="152"/>
      <c r="Q491" s="152"/>
      <c r="R491" s="152"/>
      <c r="S491" s="15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5">
      <c r="A492" s="6"/>
      <c r="B492" s="6"/>
      <c r="C492" s="294"/>
      <c r="D492" s="295"/>
      <c r="F492" s="6"/>
      <c r="H492" s="6"/>
      <c r="I492" s="6"/>
      <c r="P492" s="152"/>
      <c r="Q492" s="152"/>
      <c r="R492" s="152"/>
      <c r="S492" s="15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5">
      <c r="A493" s="6"/>
      <c r="B493" s="6"/>
      <c r="C493" s="294"/>
      <c r="D493" s="295"/>
      <c r="F493" s="6"/>
      <c r="H493" s="6"/>
      <c r="I493" s="6"/>
      <c r="P493" s="152"/>
      <c r="Q493" s="152"/>
      <c r="R493" s="152"/>
      <c r="S493" s="15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5">
      <c r="A494" s="6"/>
      <c r="B494" s="6"/>
      <c r="C494" s="294"/>
      <c r="D494" s="295"/>
      <c r="F494" s="6"/>
      <c r="H494" s="6"/>
      <c r="I494" s="6"/>
      <c r="P494" s="152"/>
      <c r="Q494" s="152"/>
      <c r="R494" s="152"/>
      <c r="S494" s="15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5">
      <c r="A495" s="6"/>
      <c r="B495" s="6"/>
      <c r="C495" s="294"/>
      <c r="D495" s="295"/>
      <c r="F495" s="6"/>
      <c r="H495" s="6"/>
      <c r="I495" s="6"/>
      <c r="P495" s="152"/>
      <c r="Q495" s="152"/>
      <c r="R495" s="152"/>
      <c r="S495" s="15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5">
      <c r="A496" s="6"/>
      <c r="B496" s="6"/>
      <c r="C496" s="294"/>
      <c r="D496" s="295"/>
      <c r="F496" s="6"/>
      <c r="H496" s="6"/>
      <c r="I496" s="6"/>
      <c r="P496" s="152"/>
      <c r="Q496" s="152"/>
      <c r="R496" s="152"/>
      <c r="S496" s="15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5">
      <c r="A497" s="6"/>
      <c r="B497" s="6"/>
      <c r="C497" s="294"/>
      <c r="D497" s="295"/>
      <c r="F497" s="6"/>
      <c r="H497" s="6"/>
      <c r="I497" s="6"/>
      <c r="P497" s="152"/>
      <c r="Q497" s="152"/>
      <c r="R497" s="152"/>
      <c r="S497" s="15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5">
      <c r="A498" s="6"/>
      <c r="B498" s="6"/>
      <c r="C498" s="294"/>
      <c r="D498" s="295"/>
      <c r="F498" s="6"/>
      <c r="H498" s="6"/>
      <c r="I498" s="6"/>
      <c r="P498" s="152"/>
      <c r="Q498" s="152"/>
      <c r="R498" s="152"/>
      <c r="S498" s="15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5">
      <c r="A499" s="6"/>
      <c r="B499" s="6"/>
      <c r="C499" s="294"/>
      <c r="D499" s="295"/>
      <c r="F499" s="6"/>
      <c r="H499" s="6"/>
      <c r="I499" s="6"/>
      <c r="P499" s="152"/>
      <c r="Q499" s="152"/>
      <c r="R499" s="152"/>
      <c r="S499" s="15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5">
      <c r="A500" s="6"/>
      <c r="B500" s="6"/>
      <c r="C500" s="294"/>
      <c r="D500" s="295"/>
      <c r="F500" s="6"/>
      <c r="H500" s="6"/>
      <c r="I500" s="6"/>
      <c r="P500" s="152"/>
      <c r="Q500" s="152"/>
      <c r="R500" s="152"/>
      <c r="S500" s="15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fEBH6MJl7z96PfPjAIAY/sxTAoTTNx3iDXwf4JeATKcdQz2JKoADkGFspIaJbMp/4iRMP++lr1Vw1+8Cp6hfZQ==" saltValue="I+qgrunSFefiTg1RnxpRyA==" spinCount="100000" sheet="1" objects="1" scenarios="1"/>
  <autoFilter ref="AG19:AX136" xr:uid="{00000000-0009-0000-0000-000002000000}">
    <filterColumn colId="12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62" priority="593" stopIfTrue="1">
      <formula>$I$5="ACHTUNG: die Summe der fixen und variablen Kosten stimmt nicht mit"</formula>
    </cfRule>
    <cfRule type="expression" dxfId="161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60" priority="590" operator="equal">
      <formula>"aus"</formula>
    </cfRule>
    <cfRule type="cellIs" dxfId="159" priority="591" operator="equal">
      <formula>"ein"</formula>
    </cfRule>
  </conditionalFormatting>
  <conditionalFormatting sqref="Y16">
    <cfRule type="cellIs" dxfId="158" priority="290" operator="equal">
      <formula>"aus"</formula>
    </cfRule>
    <cfRule type="cellIs" dxfId="157" priority="291" operator="equal">
      <formula>"ein"</formula>
    </cfRule>
  </conditionalFormatting>
  <conditionalFormatting sqref="Y17">
    <cfRule type="cellIs" dxfId="156" priority="284" operator="equal">
      <formula>"aus"</formula>
    </cfRule>
    <cfRule type="cellIs" dxfId="155" priority="285" operator="equal">
      <formula>"ein"</formula>
    </cfRule>
  </conditionalFormatting>
  <conditionalFormatting sqref="AG89">
    <cfRule type="cellIs" dxfId="154" priority="250" operator="equal">
      <formula>"aus"</formula>
    </cfRule>
    <cfRule type="cellIs" dxfId="153" priority="251" operator="equal">
      <formula>"ein"</formula>
    </cfRule>
  </conditionalFormatting>
  <conditionalFormatting sqref="AG86">
    <cfRule type="cellIs" dxfId="152" priority="227" operator="equal">
      <formula>"aus"</formula>
    </cfRule>
    <cfRule type="cellIs" dxfId="151" priority="228" operator="equal">
      <formula>"ein"</formula>
    </cfRule>
  </conditionalFormatting>
  <conditionalFormatting sqref="AH87:AH88 AH90:AH92">
    <cfRule type="cellIs" dxfId="150" priority="205" operator="equal">
      <formula>"aus"</formula>
    </cfRule>
    <cfRule type="cellIs" dxfId="149" priority="206" operator="equal">
      <formula>"ein"</formula>
    </cfRule>
  </conditionalFormatting>
  <conditionalFormatting sqref="AH89">
    <cfRule type="cellIs" dxfId="148" priority="203" operator="equal">
      <formula>"aus"</formula>
    </cfRule>
    <cfRule type="cellIs" dxfId="147" priority="204" operator="equal">
      <formula>"ein"</formula>
    </cfRule>
  </conditionalFormatting>
  <conditionalFormatting sqref="AH93">
    <cfRule type="cellIs" dxfId="146" priority="201" operator="equal">
      <formula>"aus"</formula>
    </cfRule>
    <cfRule type="cellIs" dxfId="145" priority="202" operator="equal">
      <formula>"ein"</formula>
    </cfRule>
  </conditionalFormatting>
  <conditionalFormatting sqref="AH86">
    <cfRule type="cellIs" dxfId="144" priority="199" operator="equal">
      <formula>"aus"</formula>
    </cfRule>
    <cfRule type="cellIs" dxfId="143" priority="200" operator="equal">
      <formula>"ein"</formula>
    </cfRule>
  </conditionalFormatting>
  <conditionalFormatting sqref="AO87:AO88 AO90:AO92">
    <cfRule type="cellIs" dxfId="142" priority="159" operator="equal">
      <formula>"aus"</formula>
    </cfRule>
    <cfRule type="cellIs" dxfId="141" priority="160" operator="equal">
      <formula>"ein"</formula>
    </cfRule>
  </conditionalFormatting>
  <conditionalFormatting sqref="AO89">
    <cfRule type="cellIs" dxfId="140" priority="157" operator="equal">
      <formula>"aus"</formula>
    </cfRule>
    <cfRule type="cellIs" dxfId="139" priority="158" operator="equal">
      <formula>"ein"</formula>
    </cfRule>
  </conditionalFormatting>
  <conditionalFormatting sqref="AO93">
    <cfRule type="cellIs" dxfId="138" priority="155" operator="equal">
      <formula>"aus"</formula>
    </cfRule>
    <cfRule type="cellIs" dxfId="137" priority="156" operator="equal">
      <formula>"ein"</formula>
    </cfRule>
  </conditionalFormatting>
  <conditionalFormatting sqref="AO86">
    <cfRule type="cellIs" dxfId="136" priority="153" operator="equal">
      <formula>"aus"</formula>
    </cfRule>
    <cfRule type="cellIs" dxfId="135" priority="154" operator="equal">
      <formula>"ein"</formula>
    </cfRule>
  </conditionalFormatting>
  <conditionalFormatting sqref="AP87:AP88 AP90:AP92 AP94:AP108 AP127:AP136">
    <cfRule type="cellIs" dxfId="134" priority="151" operator="equal">
      <formula>"aus"</formula>
    </cfRule>
    <cfRule type="cellIs" dxfId="133" priority="152" operator="equal">
      <formula>"ein"</formula>
    </cfRule>
  </conditionalFormatting>
  <conditionalFormatting sqref="AP89">
    <cfRule type="cellIs" dxfId="132" priority="149" operator="equal">
      <formula>"aus"</formula>
    </cfRule>
    <cfRule type="cellIs" dxfId="131" priority="150" operator="equal">
      <formula>"ein"</formula>
    </cfRule>
  </conditionalFormatting>
  <conditionalFormatting sqref="AP93">
    <cfRule type="cellIs" dxfId="130" priority="147" operator="equal">
      <formula>"aus"</formula>
    </cfRule>
    <cfRule type="cellIs" dxfId="129" priority="148" operator="equal">
      <formula>"ein"</formula>
    </cfRule>
  </conditionalFormatting>
  <conditionalFormatting sqref="AP86">
    <cfRule type="cellIs" dxfId="128" priority="145" operator="equal">
      <formula>"aus"</formula>
    </cfRule>
    <cfRule type="cellIs" dxfId="127" priority="146" operator="equal">
      <formula>"ein"</formula>
    </cfRule>
  </conditionalFormatting>
  <conditionalFormatting sqref="AQ87:AQ88 AQ90:AQ92">
    <cfRule type="cellIs" dxfId="126" priority="143" operator="equal">
      <formula>"aus"</formula>
    </cfRule>
    <cfRule type="cellIs" dxfId="125" priority="144" operator="equal">
      <formula>"ein"</formula>
    </cfRule>
  </conditionalFormatting>
  <conditionalFormatting sqref="AQ89">
    <cfRule type="cellIs" dxfId="124" priority="141" operator="equal">
      <formula>"aus"</formula>
    </cfRule>
    <cfRule type="cellIs" dxfId="123" priority="142" operator="equal">
      <formula>"ein"</formula>
    </cfRule>
  </conditionalFormatting>
  <conditionalFormatting sqref="AQ93">
    <cfRule type="cellIs" dxfId="122" priority="139" operator="equal">
      <formula>"aus"</formula>
    </cfRule>
    <cfRule type="cellIs" dxfId="121" priority="140" operator="equal">
      <formula>"ein"</formula>
    </cfRule>
  </conditionalFormatting>
  <conditionalFormatting sqref="AQ86">
    <cfRule type="cellIs" dxfId="120" priority="137" operator="equal">
      <formula>"aus"</formula>
    </cfRule>
    <cfRule type="cellIs" dxfId="119" priority="138" operator="equal">
      <formula>"ein"</formula>
    </cfRule>
  </conditionalFormatting>
  <conditionalFormatting sqref="AR87:AR88 AR90:AR92">
    <cfRule type="cellIs" dxfId="118" priority="127" operator="equal">
      <formula>"aus"</formula>
    </cfRule>
    <cfRule type="cellIs" dxfId="117" priority="128" operator="equal">
      <formula>"ein"</formula>
    </cfRule>
  </conditionalFormatting>
  <conditionalFormatting sqref="AR89">
    <cfRule type="cellIs" dxfId="116" priority="125" operator="equal">
      <formula>"aus"</formula>
    </cfRule>
    <cfRule type="cellIs" dxfId="115" priority="126" operator="equal">
      <formula>"ein"</formula>
    </cfRule>
  </conditionalFormatting>
  <conditionalFormatting sqref="AR93">
    <cfRule type="cellIs" dxfId="114" priority="123" operator="equal">
      <formula>"aus"</formula>
    </cfRule>
    <cfRule type="cellIs" dxfId="113" priority="124" operator="equal">
      <formula>"ein"</formula>
    </cfRule>
  </conditionalFormatting>
  <conditionalFormatting sqref="AR86">
    <cfRule type="cellIs" dxfId="112" priority="121" operator="equal">
      <formula>"aus"</formula>
    </cfRule>
    <cfRule type="cellIs" dxfId="111" priority="122" operator="equal">
      <formula>"ein"</formula>
    </cfRule>
  </conditionalFormatting>
  <conditionalFormatting sqref="AG75:AH75">
    <cfRule type="cellIs" dxfId="110" priority="107" operator="equal">
      <formula>"aus"</formula>
    </cfRule>
    <cfRule type="cellIs" dxfId="109" priority="108" operator="equal">
      <formula>"ein"</formula>
    </cfRule>
  </conditionalFormatting>
  <conditionalFormatting sqref="AI91">
    <cfRule type="cellIs" dxfId="108" priority="85" operator="equal">
      <formula>"aus"</formula>
    </cfRule>
    <cfRule type="cellIs" dxfId="107" priority="86" operator="equal">
      <formula>"ein"</formula>
    </cfRule>
  </conditionalFormatting>
  <conditionalFormatting sqref="AG93">
    <cfRule type="cellIs" dxfId="106" priority="99" operator="equal">
      <formula>"aus"</formula>
    </cfRule>
    <cfRule type="cellIs" dxfId="105" priority="100" operator="equal">
      <formula>"ein"</formula>
    </cfRule>
  </conditionalFormatting>
  <conditionalFormatting sqref="AG94">
    <cfRule type="cellIs" dxfId="104" priority="97" operator="equal">
      <formula>"aus"</formula>
    </cfRule>
    <cfRule type="cellIs" dxfId="103" priority="98" operator="equal">
      <formula>"ein"</formula>
    </cfRule>
  </conditionalFormatting>
  <conditionalFormatting sqref="AI76:AI85 AI20:AI74">
    <cfRule type="cellIs" dxfId="102" priority="95" operator="equal">
      <formula>"aus"</formula>
    </cfRule>
    <cfRule type="cellIs" dxfId="101" priority="96" operator="equal">
      <formula>"ein"</formula>
    </cfRule>
  </conditionalFormatting>
  <conditionalFormatting sqref="AI87:AI88">
    <cfRule type="cellIs" dxfId="100" priority="93" operator="equal">
      <formula>"aus"</formula>
    </cfRule>
    <cfRule type="cellIs" dxfId="99" priority="94" operator="equal">
      <formula>"ein"</formula>
    </cfRule>
  </conditionalFormatting>
  <conditionalFormatting sqref="AI86">
    <cfRule type="cellIs" dxfId="98" priority="91" operator="equal">
      <formula>"aus"</formula>
    </cfRule>
    <cfRule type="cellIs" dxfId="97" priority="92" operator="equal">
      <formula>"ein"</formula>
    </cfRule>
  </conditionalFormatting>
  <conditionalFormatting sqref="AI89">
    <cfRule type="cellIs" dxfId="96" priority="89" operator="equal">
      <formula>"aus"</formula>
    </cfRule>
    <cfRule type="cellIs" dxfId="95" priority="90" operator="equal">
      <formula>"ein"</formula>
    </cfRule>
  </conditionalFormatting>
  <conditionalFormatting sqref="AI90">
    <cfRule type="cellIs" dxfId="94" priority="87" operator="equal">
      <formula>"aus"</formula>
    </cfRule>
    <cfRule type="cellIs" dxfId="93" priority="88" operator="equal">
      <formula>"ein"</formula>
    </cfRule>
  </conditionalFormatting>
  <conditionalFormatting sqref="AI75">
    <cfRule type="cellIs" dxfId="92" priority="83" operator="equal">
      <formula>"aus"</formula>
    </cfRule>
    <cfRule type="cellIs" dxfId="91" priority="84" operator="equal">
      <formula>"ein"</formula>
    </cfRule>
  </conditionalFormatting>
  <conditionalFormatting sqref="AJ20:AJ74 AJ76:AJ85">
    <cfRule type="cellIs" dxfId="90" priority="81" operator="equal">
      <formula>"aus"</formula>
    </cfRule>
    <cfRule type="cellIs" dxfId="89" priority="82" operator="equal">
      <formula>"ein"</formula>
    </cfRule>
  </conditionalFormatting>
  <conditionalFormatting sqref="AJ87:AJ88">
    <cfRule type="cellIs" dxfId="88" priority="79" operator="equal">
      <formula>"aus"</formula>
    </cfRule>
    <cfRule type="cellIs" dxfId="87" priority="80" operator="equal">
      <formula>"ein"</formula>
    </cfRule>
  </conditionalFormatting>
  <conditionalFormatting sqref="AJ86">
    <cfRule type="cellIs" dxfId="86" priority="77" operator="equal">
      <formula>"aus"</formula>
    </cfRule>
    <cfRule type="cellIs" dxfId="85" priority="78" operator="equal">
      <formula>"ein"</formula>
    </cfRule>
  </conditionalFormatting>
  <conditionalFormatting sqref="AJ89">
    <cfRule type="cellIs" dxfId="84" priority="75" operator="equal">
      <formula>"aus"</formula>
    </cfRule>
    <cfRule type="cellIs" dxfId="83" priority="76" operator="equal">
      <formula>"ein"</formula>
    </cfRule>
  </conditionalFormatting>
  <conditionalFormatting sqref="AJ90">
    <cfRule type="cellIs" dxfId="82" priority="73" operator="equal">
      <formula>"aus"</formula>
    </cfRule>
    <cfRule type="cellIs" dxfId="81" priority="74" operator="equal">
      <formula>"ein"</formula>
    </cfRule>
  </conditionalFormatting>
  <conditionalFormatting sqref="AJ91">
    <cfRule type="cellIs" dxfId="80" priority="71" operator="equal">
      <formula>"aus"</formula>
    </cfRule>
    <cfRule type="cellIs" dxfId="79" priority="72" operator="equal">
      <formula>"ein"</formula>
    </cfRule>
  </conditionalFormatting>
  <conditionalFormatting sqref="AJ75">
    <cfRule type="cellIs" dxfId="78" priority="69" operator="equal">
      <formula>"aus"</formula>
    </cfRule>
    <cfRule type="cellIs" dxfId="77" priority="70" operator="equal">
      <formula>"ein"</formula>
    </cfRule>
  </conditionalFormatting>
  <conditionalFormatting sqref="AK20:AK74 AK76:AK85">
    <cfRule type="cellIs" dxfId="76" priority="67" operator="equal">
      <formula>"aus"</formula>
    </cfRule>
    <cfRule type="cellIs" dxfId="75" priority="68" operator="equal">
      <formula>"ein"</formula>
    </cfRule>
  </conditionalFormatting>
  <conditionalFormatting sqref="AK86:AK88">
    <cfRule type="cellIs" dxfId="74" priority="63" operator="equal">
      <formula>"aus"</formula>
    </cfRule>
    <cfRule type="cellIs" dxfId="73" priority="64" operator="equal">
      <formula>"ein"</formula>
    </cfRule>
  </conditionalFormatting>
  <conditionalFormatting sqref="AK75">
    <cfRule type="cellIs" dxfId="72" priority="61" operator="equal">
      <formula>"aus"</formula>
    </cfRule>
    <cfRule type="cellIs" dxfId="71" priority="62" operator="equal">
      <formula>"ein"</formula>
    </cfRule>
  </conditionalFormatting>
  <conditionalFormatting sqref="AK89">
    <cfRule type="cellIs" dxfId="70" priority="59" operator="equal">
      <formula>"aus"</formula>
    </cfRule>
    <cfRule type="cellIs" dxfId="69" priority="60" operator="equal">
      <formula>"ein"</formula>
    </cfRule>
  </conditionalFormatting>
  <conditionalFormatting sqref="AL76:AL85 AL20:AL74">
    <cfRule type="cellIs" dxfId="68" priority="57" operator="equal">
      <formula>"aus"</formula>
    </cfRule>
    <cfRule type="cellIs" dxfId="67" priority="58" operator="equal">
      <formula>"ein"</formula>
    </cfRule>
  </conditionalFormatting>
  <conditionalFormatting sqref="AL90:AL100">
    <cfRule type="cellIs" dxfId="66" priority="55" operator="equal">
      <formula>"aus"</formula>
    </cfRule>
    <cfRule type="cellIs" dxfId="65" priority="56" operator="equal">
      <formula>"ein"</formula>
    </cfRule>
  </conditionalFormatting>
  <conditionalFormatting sqref="AL87">
    <cfRule type="cellIs" dxfId="64" priority="53" operator="equal">
      <formula>"aus"</formula>
    </cfRule>
    <cfRule type="cellIs" dxfId="63" priority="54" operator="equal">
      <formula>"ein"</formula>
    </cfRule>
  </conditionalFormatting>
  <conditionalFormatting sqref="AL88">
    <cfRule type="cellIs" dxfId="62" priority="51" operator="equal">
      <formula>"aus"</formula>
    </cfRule>
    <cfRule type="cellIs" dxfId="61" priority="52" operator="equal">
      <formula>"ein"</formula>
    </cfRule>
  </conditionalFormatting>
  <conditionalFormatting sqref="AL89">
    <cfRule type="cellIs" dxfId="60" priority="49" operator="equal">
      <formula>"aus"</formula>
    </cfRule>
    <cfRule type="cellIs" dxfId="59" priority="50" operator="equal">
      <formula>"ein"</formula>
    </cfRule>
  </conditionalFormatting>
  <conditionalFormatting sqref="AL101">
    <cfRule type="cellIs" dxfId="58" priority="47" operator="equal">
      <formula>"aus"</formula>
    </cfRule>
    <cfRule type="cellIs" dxfId="57" priority="48" operator="equal">
      <formula>"ein"</formula>
    </cfRule>
  </conditionalFormatting>
  <conditionalFormatting sqref="AL75">
    <cfRule type="cellIs" dxfId="56" priority="45" operator="equal">
      <formula>"aus"</formula>
    </cfRule>
    <cfRule type="cellIs" dxfId="55" priority="46" operator="equal">
      <formula>"ein"</formula>
    </cfRule>
  </conditionalFormatting>
  <conditionalFormatting sqref="AL86">
    <cfRule type="cellIs" dxfId="54" priority="43" operator="equal">
      <formula>"aus"</formula>
    </cfRule>
    <cfRule type="cellIs" dxfId="53" priority="44" operator="equal">
      <formula>"ein"</formula>
    </cfRule>
  </conditionalFormatting>
  <conditionalFormatting sqref="AM20:AM74 AM76:AM85">
    <cfRule type="cellIs" dxfId="52" priority="41" operator="equal">
      <formula>"aus"</formula>
    </cfRule>
    <cfRule type="cellIs" dxfId="51" priority="42" operator="equal">
      <formula>"ein"</formula>
    </cfRule>
  </conditionalFormatting>
  <conditionalFormatting sqref="AM87:AM88">
    <cfRule type="cellIs" dxfId="50" priority="39" operator="equal">
      <formula>"aus"</formula>
    </cfRule>
    <cfRule type="cellIs" dxfId="49" priority="40" operator="equal">
      <formula>"ein"</formula>
    </cfRule>
  </conditionalFormatting>
  <conditionalFormatting sqref="AM89">
    <cfRule type="cellIs" dxfId="48" priority="37" operator="equal">
      <formula>"aus"</formula>
    </cfRule>
    <cfRule type="cellIs" dxfId="47" priority="38" operator="equal">
      <formula>"ein"</formula>
    </cfRule>
  </conditionalFormatting>
  <conditionalFormatting sqref="AM75">
    <cfRule type="cellIs" dxfId="46" priority="35" operator="equal">
      <formula>"aus"</formula>
    </cfRule>
    <cfRule type="cellIs" dxfId="45" priority="36" operator="equal">
      <formula>"ein"</formula>
    </cfRule>
  </conditionalFormatting>
  <conditionalFormatting sqref="AM86">
    <cfRule type="cellIs" dxfId="44" priority="33" operator="equal">
      <formula>"aus"</formula>
    </cfRule>
    <cfRule type="cellIs" dxfId="43" priority="34" operator="equal">
      <formula>"ein"</formula>
    </cfRule>
  </conditionalFormatting>
  <conditionalFormatting sqref="AN20:AN74 AN76:AN85">
    <cfRule type="cellIs" dxfId="42" priority="31" operator="equal">
      <formula>"aus"</formula>
    </cfRule>
    <cfRule type="cellIs" dxfId="41" priority="32" operator="equal">
      <formula>"ein"</formula>
    </cfRule>
  </conditionalFormatting>
  <conditionalFormatting sqref="AN87:AN88">
    <cfRule type="cellIs" dxfId="40" priority="29" operator="equal">
      <formula>"aus"</formula>
    </cfRule>
    <cfRule type="cellIs" dxfId="39" priority="30" operator="equal">
      <formula>"ein"</formula>
    </cfRule>
  </conditionalFormatting>
  <conditionalFormatting sqref="AN89">
    <cfRule type="cellIs" dxfId="38" priority="27" operator="equal">
      <formula>"aus"</formula>
    </cfRule>
    <cfRule type="cellIs" dxfId="37" priority="28" operator="equal">
      <formula>"ein"</formula>
    </cfRule>
  </conditionalFormatting>
  <conditionalFormatting sqref="AN75">
    <cfRule type="cellIs" dxfId="36" priority="25" operator="equal">
      <formula>"aus"</formula>
    </cfRule>
    <cfRule type="cellIs" dxfId="35" priority="26" operator="equal">
      <formula>"ein"</formula>
    </cfRule>
  </conditionalFormatting>
  <conditionalFormatting sqref="AN86">
    <cfRule type="cellIs" dxfId="34" priority="23" operator="equal">
      <formula>"aus"</formula>
    </cfRule>
    <cfRule type="cellIs" dxfId="33" priority="24" operator="equal">
      <formula>"ein"</formula>
    </cfRule>
  </conditionalFormatting>
  <conditionalFormatting sqref="AP109">
    <cfRule type="cellIs" dxfId="32" priority="21" operator="equal">
      <formula>"aus"</formula>
    </cfRule>
    <cfRule type="cellIs" dxfId="31" priority="22" operator="equal">
      <formula>"ein"</formula>
    </cfRule>
  </conditionalFormatting>
  <conditionalFormatting sqref="AP126">
    <cfRule type="cellIs" dxfId="30" priority="19" operator="equal">
      <formula>"aus"</formula>
    </cfRule>
    <cfRule type="cellIs" dxfId="29" priority="20" operator="equal">
      <formula>"ein"</formula>
    </cfRule>
  </conditionalFormatting>
  <conditionalFormatting sqref="AS65:AS78 AS20:AS39 AS41:AS63 AS81:AS136">
    <cfRule type="cellIs" dxfId="28" priority="17" operator="equal">
      <formula>"aus"</formula>
    </cfRule>
    <cfRule type="cellIs" dxfId="27" priority="18" operator="equal">
      <formula>"ein"</formula>
    </cfRule>
  </conditionalFormatting>
  <conditionalFormatting sqref="AS79">
    <cfRule type="cellIs" dxfId="26" priority="15" operator="equal">
      <formula>"aus"</formula>
    </cfRule>
    <cfRule type="cellIs" dxfId="25" priority="16" operator="equal">
      <formula>"ein"</formula>
    </cfRule>
  </conditionalFormatting>
  <conditionalFormatting sqref="AS80">
    <cfRule type="cellIs" dxfId="24" priority="13" operator="equal">
      <formula>"aus"</formula>
    </cfRule>
    <cfRule type="cellIs" dxfId="23" priority="14" operator="equal">
      <formula>"ein"</formula>
    </cfRule>
  </conditionalFormatting>
  <conditionalFormatting sqref="AS64">
    <cfRule type="cellIs" dxfId="22" priority="11" operator="equal">
      <formula>"aus"</formula>
    </cfRule>
    <cfRule type="cellIs" dxfId="21" priority="12" operator="equal">
      <formula>"ein"</formula>
    </cfRule>
  </conditionalFormatting>
  <conditionalFormatting sqref="AS40">
    <cfRule type="cellIs" dxfId="20" priority="9" operator="equal">
      <formula>"aus"</formula>
    </cfRule>
    <cfRule type="cellIs" dxfId="19" priority="10" operator="equal">
      <formula>"ein"</formula>
    </cfRule>
  </conditionalFormatting>
  <conditionalFormatting sqref="AT70:AX74 AT20:AX68 AT77:AX136">
    <cfRule type="cellIs" dxfId="18" priority="7" operator="equal">
      <formula>"aus"</formula>
    </cfRule>
    <cfRule type="cellIs" dxfId="17" priority="8" operator="equal">
      <formula>"ein"</formula>
    </cfRule>
  </conditionalFormatting>
  <conditionalFormatting sqref="AT75:AX75">
    <cfRule type="cellIs" dxfId="16" priority="5" operator="equal">
      <formula>"aus"</formula>
    </cfRule>
    <cfRule type="cellIs" dxfId="15" priority="6" operator="equal">
      <formula>"ein"</formula>
    </cfRule>
  </conditionalFormatting>
  <conditionalFormatting sqref="AT76:AX76">
    <cfRule type="cellIs" dxfId="14" priority="3" operator="equal">
      <formula>"aus"</formula>
    </cfRule>
    <cfRule type="cellIs" dxfId="13" priority="4" operator="equal">
      <formula>"ein"</formula>
    </cfRule>
  </conditionalFormatting>
  <conditionalFormatting sqref="AT69:AX69">
    <cfRule type="cellIs" dxfId="12" priority="1" operator="equal">
      <formula>"aus"</formula>
    </cfRule>
    <cfRule type="cellIs" dxfId="11" priority="2" operator="equal">
      <formula>"ein"</formula>
    </cfRule>
  </conditionalFormatting>
  <dataValidations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x14ac:dyDescent="0.25"/>
  <cols>
    <col min="1" max="1" width="2.81640625" style="37" customWidth="1"/>
    <col min="2" max="2" width="60.54296875" style="37" bestFit="1" customWidth="1"/>
    <col min="3" max="3" width="3.54296875" style="37" customWidth="1"/>
    <col min="4" max="4" width="14.81640625" style="2" customWidth="1"/>
    <col min="5" max="5" width="5.54296875" style="2" customWidth="1"/>
    <col min="6" max="6" width="14.54296875" style="2" customWidth="1"/>
    <col min="7" max="7" width="5.54296875" style="2" customWidth="1"/>
    <col min="8" max="8" width="52.1796875" style="3" customWidth="1"/>
    <col min="9" max="9" width="2.1796875" style="20" customWidth="1"/>
    <col min="10" max="10" width="3.453125" style="4" customWidth="1"/>
    <col min="11" max="11" width="6.453125" style="37" customWidth="1"/>
    <col min="12" max="12" width="10.453125" style="37" customWidth="1"/>
    <col min="13" max="13" width="11.453125" style="37" customWidth="1"/>
    <col min="14" max="16384" width="11.453125" style="37"/>
  </cols>
  <sheetData>
    <row r="1" spans="1:100" ht="18" customHeight="1" thickBot="1" x14ac:dyDescent="0.3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333" t="s">
        <v>97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334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5">
      <c r="A4" s="156"/>
      <c r="B4" s="331" t="s">
        <v>10</v>
      </c>
      <c r="C4" s="156"/>
      <c r="D4" s="642">
        <f>Deckblatt_Ex_BmF!C4</f>
        <v>0</v>
      </c>
      <c r="E4" s="643"/>
      <c r="F4" s="643"/>
      <c r="G4" s="643"/>
      <c r="H4" s="645"/>
      <c r="I4" s="157"/>
      <c r="J4" s="157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5">
      <c r="A5" s="156"/>
      <c r="B5" s="331" t="s">
        <v>226</v>
      </c>
      <c r="C5" s="156"/>
      <c r="D5" s="634">
        <f>Deckblatt_Ex_BmF!C5</f>
        <v>0</v>
      </c>
      <c r="E5" s="635"/>
      <c r="F5" s="635"/>
      <c r="G5" s="635"/>
      <c r="H5" s="637"/>
      <c r="I5" s="158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x14ac:dyDescent="0.25">
      <c r="A6" s="156"/>
      <c r="B6" s="335" t="s">
        <v>112</v>
      </c>
      <c r="C6" s="156"/>
      <c r="D6" s="634">
        <f>Deckblatt_Ex_BmF!C6</f>
        <v>0</v>
      </c>
      <c r="E6" s="635"/>
      <c r="F6" s="635"/>
      <c r="G6" s="635"/>
      <c r="H6" s="637"/>
      <c r="I6" s="158"/>
      <c r="J6" s="156"/>
      <c r="K6" s="156" t="s">
        <v>70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5">
      <c r="A7" s="156"/>
      <c r="B7" s="335" t="s">
        <v>71</v>
      </c>
      <c r="C7" s="156"/>
      <c r="D7" s="634">
        <f>Deckblatt_Ex_BmF!C7</f>
        <v>0</v>
      </c>
      <c r="E7" s="635"/>
      <c r="F7" s="635"/>
      <c r="G7" s="635"/>
      <c r="H7" s="637"/>
      <c r="I7" s="158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5">
      <c r="A8" s="156"/>
      <c r="B8" s="335" t="s">
        <v>14</v>
      </c>
      <c r="C8" s="156"/>
      <c r="D8" s="634" t="str">
        <f>Deckblatt_Ex_BmF!C8</f>
        <v>Betreuung mit Fahrt-Tageszentrum</v>
      </c>
      <c r="E8" s="635"/>
      <c r="F8" s="635"/>
      <c r="G8" s="635"/>
      <c r="H8" s="637"/>
      <c r="I8" s="15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5">
      <c r="A9" s="156"/>
      <c r="B9" s="335" t="s">
        <v>38</v>
      </c>
      <c r="C9" s="156"/>
      <c r="D9" s="634">
        <f>Deckblatt_Ex_BmF!C9</f>
        <v>0</v>
      </c>
      <c r="E9" s="635"/>
      <c r="F9" s="635"/>
      <c r="G9" s="635"/>
      <c r="H9" s="637"/>
      <c r="I9" s="15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5">
      <c r="A10" s="156"/>
      <c r="B10" s="335" t="s">
        <v>163</v>
      </c>
      <c r="C10" s="156"/>
      <c r="D10" s="634">
        <f>Deckblatt_Ex_BmF!C10</f>
        <v>0</v>
      </c>
      <c r="E10" s="635"/>
      <c r="F10" s="635"/>
      <c r="G10" s="635"/>
      <c r="H10" s="637"/>
      <c r="I10" s="158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5">
      <c r="A11" s="156"/>
      <c r="B11" s="332" t="s">
        <v>236</v>
      </c>
      <c r="C11" s="156"/>
      <c r="D11" s="634">
        <f>Deckblatt_Ex_BmF!C11</f>
        <v>0</v>
      </c>
      <c r="E11" s="635"/>
      <c r="F11" s="635"/>
      <c r="G11" s="635"/>
      <c r="H11" s="637"/>
      <c r="I11" s="158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5">
      <c r="A12" s="156"/>
      <c r="B12" s="332" t="s">
        <v>237</v>
      </c>
      <c r="C12" s="156"/>
      <c r="D12" s="634">
        <f>Deckblatt_Ex_BmF!C12</f>
        <v>0</v>
      </c>
      <c r="E12" s="635"/>
      <c r="F12" s="635"/>
      <c r="G12" s="635"/>
      <c r="H12" s="637"/>
      <c r="I12" s="158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3">
      <c r="A13" s="156"/>
      <c r="B13" s="335" t="s">
        <v>103</v>
      </c>
      <c r="C13" s="156"/>
      <c r="D13" s="638">
        <f>Deckblatt_Ex_BmF!C13</f>
        <v>0</v>
      </c>
      <c r="E13" s="639"/>
      <c r="F13" s="639"/>
      <c r="G13" s="639"/>
      <c r="H13" s="641"/>
      <c r="I13" s="158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8" customHeight="1" thickBot="1" x14ac:dyDescent="0.3">
      <c r="A14" s="6"/>
      <c r="B14" s="336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558" customFormat="1" ht="30" customHeight="1" thickBot="1" x14ac:dyDescent="0.3">
      <c r="B15" s="569"/>
      <c r="C15" s="570"/>
      <c r="D15" s="571" t="s">
        <v>114</v>
      </c>
      <c r="E15" s="572"/>
      <c r="F15" s="561" t="s">
        <v>276</v>
      </c>
      <c r="G15" s="572"/>
      <c r="H15" s="561" t="s">
        <v>24</v>
      </c>
      <c r="I15" s="573"/>
      <c r="J15" s="573"/>
    </row>
    <row r="16" spans="1:100" s="131" customFormat="1" ht="18" customHeight="1" thickBot="1" x14ac:dyDescent="0.3">
      <c r="B16" s="353"/>
      <c r="C16" s="33"/>
      <c r="D16" s="354"/>
      <c r="E16" s="354"/>
      <c r="F16" s="354"/>
      <c r="G16" s="354"/>
      <c r="H16" s="125"/>
      <c r="I16" s="125"/>
      <c r="J16" s="125"/>
    </row>
    <row r="17" spans="1:100" s="131" customFormat="1" ht="18" customHeight="1" thickBot="1" x14ac:dyDescent="0.3">
      <c r="B17" s="35" t="s">
        <v>113</v>
      </c>
      <c r="C17" s="355"/>
      <c r="D17" s="44">
        <f>SUM(D19,D24)</f>
        <v>0</v>
      </c>
      <c r="E17" s="354"/>
      <c r="F17" s="354"/>
      <c r="G17" s="354"/>
      <c r="H17" s="125"/>
      <c r="I17" s="125"/>
      <c r="J17" s="125"/>
    </row>
    <row r="18" spans="1:100" s="131" customFormat="1" ht="18" customHeight="1" thickBot="1" x14ac:dyDescent="0.3">
      <c r="B18" s="353"/>
      <c r="C18" s="33"/>
      <c r="D18" s="354"/>
      <c r="E18" s="354"/>
      <c r="F18" s="354"/>
      <c r="G18" s="354"/>
      <c r="H18" s="125"/>
      <c r="I18" s="125"/>
      <c r="J18" s="125"/>
    </row>
    <row r="19" spans="1:100" s="34" customFormat="1" ht="18" customHeight="1" thickBot="1" x14ac:dyDescent="0.3">
      <c r="A19" s="131"/>
      <c r="B19" s="18" t="s">
        <v>0</v>
      </c>
      <c r="C19" s="355"/>
      <c r="D19" s="43">
        <f>SUM(D20:D22)</f>
        <v>0</v>
      </c>
      <c r="E19" s="273"/>
      <c r="F19" s="273"/>
      <c r="G19" s="273"/>
      <c r="H19" s="576" t="s">
        <v>333</v>
      </c>
      <c r="I19" s="19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s="364" customFormat="1" ht="12.5" x14ac:dyDescent="0.25">
      <c r="A20" s="278"/>
      <c r="B20" s="341" t="s">
        <v>1</v>
      </c>
      <c r="C20" s="355"/>
      <c r="D20" s="279"/>
      <c r="E20" s="273"/>
      <c r="F20" s="273"/>
      <c r="G20" s="273"/>
      <c r="H20" s="424"/>
      <c r="I20" s="127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</row>
    <row r="21" spans="1:100" s="364" customFormat="1" ht="12.5" x14ac:dyDescent="0.25">
      <c r="A21" s="278"/>
      <c r="B21" s="55" t="s">
        <v>2</v>
      </c>
      <c r="C21" s="355"/>
      <c r="D21" s="279"/>
      <c r="E21" s="273"/>
      <c r="F21" s="273"/>
      <c r="G21" s="273"/>
      <c r="H21" s="66"/>
      <c r="I21" s="127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</row>
    <row r="22" spans="1:100" s="364" customFormat="1" ht="13" thickBot="1" x14ac:dyDescent="0.3">
      <c r="A22" s="278"/>
      <c r="B22" s="38" t="s">
        <v>96</v>
      </c>
      <c r="C22" s="355"/>
      <c r="D22" s="366"/>
      <c r="E22" s="273"/>
      <c r="F22" s="273"/>
      <c r="G22" s="273"/>
      <c r="H22" s="301"/>
      <c r="I22" s="12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</row>
    <row r="23" spans="1:100" s="364" customFormat="1" ht="18" customHeight="1" thickBot="1" x14ac:dyDescent="0.3">
      <c r="A23" s="278"/>
      <c r="B23" s="353"/>
      <c r="C23" s="355"/>
      <c r="D23" s="368"/>
      <c r="E23" s="369"/>
      <c r="F23" s="369"/>
      <c r="G23" s="369"/>
      <c r="H23" s="126"/>
      <c r="I23" s="126"/>
      <c r="J23" s="374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</row>
    <row r="24" spans="1:100" s="34" customFormat="1" ht="18" customHeight="1" thickBot="1" x14ac:dyDescent="0.3">
      <c r="A24" s="131"/>
      <c r="B24" s="18" t="s">
        <v>87</v>
      </c>
      <c r="C24" s="355"/>
      <c r="D24" s="43">
        <f>SUM(D25:D32)</f>
        <v>0</v>
      </c>
      <c r="E24" s="273"/>
      <c r="F24" s="273"/>
      <c r="G24" s="273"/>
      <c r="H24" s="574" t="s">
        <v>333</v>
      </c>
      <c r="I24" s="19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</row>
    <row r="25" spans="1:100" s="364" customFormat="1" ht="12.5" x14ac:dyDescent="0.25">
      <c r="A25" s="278"/>
      <c r="B25" s="338" t="s">
        <v>89</v>
      </c>
      <c r="C25" s="355"/>
      <c r="D25" s="383"/>
      <c r="E25" s="273"/>
      <c r="F25" s="273"/>
      <c r="G25" s="273"/>
      <c r="H25" s="371"/>
      <c r="I25" s="127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</row>
    <row r="26" spans="1:100" s="364" customFormat="1" ht="12.5" x14ac:dyDescent="0.25">
      <c r="A26" s="278"/>
      <c r="B26" s="54" t="s">
        <v>115</v>
      </c>
      <c r="C26" s="355"/>
      <c r="D26" s="383"/>
      <c r="E26" s="273"/>
      <c r="F26" s="273"/>
      <c r="G26" s="273"/>
      <c r="H26" s="58"/>
      <c r="I26" s="127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</row>
    <row r="27" spans="1:100" s="364" customFormat="1" ht="12.5" x14ac:dyDescent="0.25">
      <c r="A27" s="278"/>
      <c r="B27" s="54" t="s">
        <v>76</v>
      </c>
      <c r="C27" s="355"/>
      <c r="D27" s="383"/>
      <c r="E27" s="273"/>
      <c r="F27" s="273"/>
      <c r="G27" s="273"/>
      <c r="H27" s="58"/>
      <c r="I27" s="127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</row>
    <row r="28" spans="1:100" s="364" customFormat="1" ht="12.5" x14ac:dyDescent="0.25">
      <c r="A28" s="278"/>
      <c r="B28" s="55" t="s">
        <v>123</v>
      </c>
      <c r="C28" s="355"/>
      <c r="D28" s="383"/>
      <c r="E28" s="273"/>
      <c r="F28" s="273"/>
      <c r="G28" s="273"/>
      <c r="H28" s="66"/>
      <c r="I28" s="127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</row>
    <row r="29" spans="1:100" s="364" customFormat="1" ht="12.5" x14ac:dyDescent="0.25">
      <c r="A29" s="278"/>
      <c r="B29" s="55" t="s">
        <v>122</v>
      </c>
      <c r="C29" s="355"/>
      <c r="D29" s="279"/>
      <c r="E29" s="273"/>
      <c r="F29" s="273"/>
      <c r="G29" s="273"/>
      <c r="H29" s="66"/>
      <c r="I29" s="127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</row>
    <row r="30" spans="1:100" s="364" customFormat="1" ht="12.5" x14ac:dyDescent="0.25">
      <c r="A30" s="278"/>
      <c r="B30" s="55" t="s">
        <v>75</v>
      </c>
      <c r="C30" s="355"/>
      <c r="D30" s="279"/>
      <c r="E30" s="273"/>
      <c r="F30" s="273"/>
      <c r="G30" s="273"/>
      <c r="H30" s="66"/>
      <c r="I30" s="127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</row>
    <row r="31" spans="1:100" s="364" customFormat="1" ht="12.5" x14ac:dyDescent="0.25">
      <c r="A31" s="278"/>
      <c r="B31" s="55" t="s">
        <v>126</v>
      </c>
      <c r="C31" s="355"/>
      <c r="D31" s="279"/>
      <c r="E31" s="273"/>
      <c r="F31" s="273"/>
      <c r="G31" s="273"/>
      <c r="H31" s="66"/>
      <c r="I31" s="12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</row>
    <row r="32" spans="1:100" s="364" customFormat="1" ht="13" thickBot="1" x14ac:dyDescent="0.3">
      <c r="A32" s="278"/>
      <c r="B32" s="38" t="s">
        <v>88</v>
      </c>
      <c r="C32" s="355"/>
      <c r="D32" s="366"/>
      <c r="E32" s="273"/>
      <c r="F32" s="273"/>
      <c r="G32" s="273"/>
      <c r="H32" s="301"/>
      <c r="I32" s="127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</row>
    <row r="33" spans="1:100" s="364" customFormat="1" ht="18" customHeight="1" x14ac:dyDescent="0.25">
      <c r="A33" s="278"/>
      <c r="B33" s="353"/>
      <c r="C33" s="355"/>
      <c r="D33" s="368"/>
      <c r="E33" s="373"/>
      <c r="F33" s="373"/>
      <c r="G33" s="373"/>
      <c r="H33" s="126"/>
      <c r="I33" s="126"/>
      <c r="J33" s="374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</row>
    <row r="34" spans="1:100" s="364" customFormat="1" ht="18" customHeight="1" thickBot="1" x14ac:dyDescent="0.3">
      <c r="A34" s="278"/>
      <c r="B34" s="353"/>
      <c r="C34" s="355"/>
      <c r="D34" s="368"/>
      <c r="E34" s="373"/>
      <c r="F34" s="373"/>
      <c r="G34" s="373"/>
      <c r="H34" s="126"/>
      <c r="I34" s="126"/>
      <c r="J34" s="374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00" s="364" customFormat="1" ht="18" customHeight="1" thickBot="1" x14ac:dyDescent="0.3">
      <c r="A35" s="278"/>
      <c r="B35" s="35" t="s">
        <v>22</v>
      </c>
      <c r="C35" s="355"/>
      <c r="D35" s="44">
        <f>SUM(D37,D44,D51,D59,D71,D78)</f>
        <v>0</v>
      </c>
      <c r="E35" s="41"/>
      <c r="F35" s="41"/>
      <c r="G35" s="41"/>
      <c r="H35" s="19"/>
      <c r="I35" s="19"/>
      <c r="J35" s="281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</row>
    <row r="36" spans="1:100" s="364" customFormat="1" ht="18" customHeight="1" thickBot="1" x14ac:dyDescent="0.3">
      <c r="A36" s="278"/>
      <c r="B36" s="353"/>
      <c r="C36" s="355"/>
      <c r="D36" s="368"/>
      <c r="E36" s="369"/>
      <c r="F36" s="369"/>
      <c r="G36" s="369"/>
      <c r="H36" s="128"/>
      <c r="I36" s="128"/>
      <c r="J36" s="374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</row>
    <row r="37" spans="1:100" s="364" customFormat="1" ht="18" customHeight="1" thickBot="1" x14ac:dyDescent="0.35">
      <c r="A37" s="278"/>
      <c r="B37" s="18" t="s">
        <v>100</v>
      </c>
      <c r="C37" s="374"/>
      <c r="D37" s="43">
        <f>SUM(D38:D42)</f>
        <v>0</v>
      </c>
      <c r="E37" s="30"/>
      <c r="F37" s="49">
        <f>SUM(F38:F41)</f>
        <v>0</v>
      </c>
      <c r="G37" s="30"/>
      <c r="H37" s="574" t="s">
        <v>333</v>
      </c>
      <c r="I37" s="10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</row>
    <row r="38" spans="1:100" s="364" customFormat="1" ht="12.5" x14ac:dyDescent="0.25">
      <c r="A38" s="278"/>
      <c r="B38" s="338" t="s">
        <v>116</v>
      </c>
      <c r="C38" s="374"/>
      <c r="D38" s="383"/>
      <c r="E38" s="273"/>
      <c r="F38" s="410"/>
      <c r="G38" s="273"/>
      <c r="H38" s="371"/>
      <c r="I38" s="126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</row>
    <row r="39" spans="1:100" s="364" customFormat="1" ht="12.5" x14ac:dyDescent="0.25">
      <c r="A39" s="278"/>
      <c r="B39" s="54" t="s">
        <v>34</v>
      </c>
      <c r="C39" s="374"/>
      <c r="D39" s="383"/>
      <c r="E39" s="273"/>
      <c r="F39" s="77"/>
      <c r="G39" s="273"/>
      <c r="H39" s="58"/>
      <c r="I39" s="126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</row>
    <row r="40" spans="1:100" s="364" customFormat="1" ht="12.5" x14ac:dyDescent="0.25">
      <c r="A40" s="278"/>
      <c r="B40" s="54" t="s">
        <v>3</v>
      </c>
      <c r="C40" s="374"/>
      <c r="D40" s="383"/>
      <c r="E40" s="273"/>
      <c r="F40" s="77"/>
      <c r="G40" s="273"/>
      <c r="H40" s="58"/>
      <c r="I40" s="126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</row>
    <row r="41" spans="1:100" s="364" customFormat="1" ht="13" thickBot="1" x14ac:dyDescent="0.3">
      <c r="A41" s="278"/>
      <c r="B41" s="55" t="s">
        <v>16</v>
      </c>
      <c r="C41" s="374"/>
      <c r="D41" s="279"/>
      <c r="E41" s="273"/>
      <c r="F41" s="78"/>
      <c r="G41" s="273"/>
      <c r="H41" s="58"/>
      <c r="I41" s="126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</row>
    <row r="42" spans="1:100" s="364" customFormat="1" ht="13" thickBot="1" x14ac:dyDescent="0.3">
      <c r="A42" s="278"/>
      <c r="B42" s="38" t="s">
        <v>33</v>
      </c>
      <c r="C42" s="374"/>
      <c r="D42" s="366"/>
      <c r="E42" s="273"/>
      <c r="F42" s="278"/>
      <c r="G42" s="273"/>
      <c r="H42" s="301"/>
      <c r="I42" s="126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</row>
    <row r="43" spans="1:100" s="364" customFormat="1" ht="18" customHeight="1" thickBot="1" x14ac:dyDescent="0.35">
      <c r="A43" s="278"/>
      <c r="B43" s="353"/>
      <c r="C43" s="374"/>
      <c r="D43" s="368"/>
      <c r="E43" s="369"/>
      <c r="F43" s="30"/>
      <c r="G43" s="369"/>
      <c r="H43" s="396"/>
      <c r="I43" s="396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</row>
    <row r="44" spans="1:100" s="364" customFormat="1" ht="18" customHeight="1" thickBot="1" x14ac:dyDescent="0.35">
      <c r="A44" s="278"/>
      <c r="B44" s="18" t="s">
        <v>95</v>
      </c>
      <c r="C44" s="374"/>
      <c r="D44" s="43">
        <f>SUM(D45:D49)</f>
        <v>0</v>
      </c>
      <c r="E44" s="30"/>
      <c r="F44" s="273"/>
      <c r="G44" s="30"/>
      <c r="H44" s="574" t="s">
        <v>333</v>
      </c>
      <c r="I44" s="397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</row>
    <row r="45" spans="1:100" s="364" customFormat="1" ht="12.5" x14ac:dyDescent="0.25">
      <c r="A45" s="278"/>
      <c r="B45" s="338" t="s">
        <v>27</v>
      </c>
      <c r="C45" s="374"/>
      <c r="D45" s="76"/>
      <c r="E45" s="273"/>
      <c r="F45" s="273"/>
      <c r="G45" s="273"/>
      <c r="H45" s="371"/>
      <c r="I45" s="127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</row>
    <row r="46" spans="1:100" s="364" customFormat="1" ht="12.5" x14ac:dyDescent="0.25">
      <c r="A46" s="278"/>
      <c r="B46" s="54" t="s">
        <v>5</v>
      </c>
      <c r="C46" s="374"/>
      <c r="D46" s="383"/>
      <c r="E46" s="273"/>
      <c r="F46" s="273"/>
      <c r="G46" s="273"/>
      <c r="H46" s="58"/>
      <c r="I46" s="127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</row>
    <row r="47" spans="1:100" s="364" customFormat="1" ht="12.5" x14ac:dyDescent="0.25">
      <c r="A47" s="278"/>
      <c r="B47" s="54" t="s">
        <v>110</v>
      </c>
      <c r="C47" s="374"/>
      <c r="D47" s="383"/>
      <c r="E47" s="273"/>
      <c r="F47" s="273"/>
      <c r="G47" s="273"/>
      <c r="H47" s="58"/>
      <c r="I47" s="127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</row>
    <row r="48" spans="1:100" s="364" customFormat="1" ht="12.5" x14ac:dyDescent="0.25">
      <c r="A48" s="278"/>
      <c r="B48" s="54" t="s">
        <v>55</v>
      </c>
      <c r="C48" s="374"/>
      <c r="D48" s="383"/>
      <c r="E48" s="273"/>
      <c r="F48" s="369"/>
      <c r="G48" s="273"/>
      <c r="H48" s="58"/>
      <c r="I48" s="127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00" s="364" customFormat="1" ht="13.5" thickBot="1" x14ac:dyDescent="0.35">
      <c r="A49" s="278"/>
      <c r="B49" s="38" t="s">
        <v>102</v>
      </c>
      <c r="C49" s="374"/>
      <c r="D49" s="366"/>
      <c r="E49" s="273"/>
      <c r="F49" s="30"/>
      <c r="G49" s="273"/>
      <c r="H49" s="301"/>
      <c r="I49" s="127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</row>
    <row r="50" spans="1:100" s="364" customFormat="1" ht="18" customHeight="1" thickBot="1" x14ac:dyDescent="0.3">
      <c r="A50" s="278"/>
      <c r="B50" s="353"/>
      <c r="C50" s="374"/>
      <c r="D50" s="368"/>
      <c r="E50" s="369"/>
      <c r="F50" s="273"/>
      <c r="G50" s="369"/>
      <c r="H50" s="396"/>
      <c r="I50" s="396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</row>
    <row r="51" spans="1:100" s="364" customFormat="1" ht="18" customHeight="1" thickBot="1" x14ac:dyDescent="0.35">
      <c r="A51" s="278"/>
      <c r="B51" s="18" t="s">
        <v>6</v>
      </c>
      <c r="C51" s="374"/>
      <c r="D51" s="43">
        <f>SUM(D52:D57)</f>
        <v>0</v>
      </c>
      <c r="E51" s="30"/>
      <c r="F51" s="273"/>
      <c r="G51" s="30"/>
      <c r="H51" s="574" t="s">
        <v>333</v>
      </c>
      <c r="I51" s="397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</row>
    <row r="52" spans="1:100" s="364" customFormat="1" ht="12.5" x14ac:dyDescent="0.25">
      <c r="A52" s="278"/>
      <c r="B52" s="338" t="s">
        <v>134</v>
      </c>
      <c r="C52" s="374"/>
      <c r="D52" s="76"/>
      <c r="E52" s="273"/>
      <c r="F52" s="273"/>
      <c r="G52" s="273"/>
      <c r="H52" s="371"/>
      <c r="I52" s="127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</row>
    <row r="53" spans="1:100" s="364" customFormat="1" ht="12.5" x14ac:dyDescent="0.25">
      <c r="A53" s="278"/>
      <c r="B53" s="86" t="s">
        <v>7</v>
      </c>
      <c r="C53" s="374"/>
      <c r="D53" s="385"/>
      <c r="E53" s="273"/>
      <c r="F53" s="273"/>
      <c r="G53" s="273"/>
      <c r="H53" s="58"/>
      <c r="I53" s="127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</row>
    <row r="54" spans="1:100" s="364" customFormat="1" ht="12.5" x14ac:dyDescent="0.25">
      <c r="A54" s="278"/>
      <c r="B54" s="86" t="s">
        <v>56</v>
      </c>
      <c r="C54" s="374"/>
      <c r="D54" s="383"/>
      <c r="E54" s="273"/>
      <c r="F54" s="273"/>
      <c r="G54" s="273"/>
      <c r="H54" s="58"/>
      <c r="I54" s="127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</row>
    <row r="55" spans="1:100" s="364" customFormat="1" ht="13" x14ac:dyDescent="0.3">
      <c r="A55" s="278"/>
      <c r="B55" s="54" t="s">
        <v>27</v>
      </c>
      <c r="C55" s="374"/>
      <c r="D55" s="279"/>
      <c r="E55" s="273"/>
      <c r="F55" s="30"/>
      <c r="G55" s="273"/>
      <c r="H55" s="58"/>
      <c r="I55" s="127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</row>
    <row r="56" spans="1:100" s="364" customFormat="1" ht="12.5" x14ac:dyDescent="0.25">
      <c r="A56" s="278"/>
      <c r="B56" s="55" t="s">
        <v>43</v>
      </c>
      <c r="C56" s="374"/>
      <c r="D56" s="279"/>
      <c r="E56" s="273"/>
      <c r="F56" s="273"/>
      <c r="G56" s="273"/>
      <c r="H56" s="58"/>
      <c r="I56" s="127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</row>
    <row r="57" spans="1:100" s="364" customFormat="1" ht="13" thickBot="1" x14ac:dyDescent="0.3">
      <c r="A57" s="278"/>
      <c r="B57" s="38" t="s">
        <v>142</v>
      </c>
      <c r="C57" s="374"/>
      <c r="D57" s="366"/>
      <c r="E57" s="273"/>
      <c r="F57" s="273"/>
      <c r="G57" s="273"/>
      <c r="H57" s="301"/>
      <c r="I57" s="127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</row>
    <row r="58" spans="1:100" s="364" customFormat="1" ht="18" customHeight="1" thickBot="1" x14ac:dyDescent="0.3">
      <c r="A58" s="278"/>
      <c r="B58" s="353"/>
      <c r="C58" s="374"/>
      <c r="D58" s="368"/>
      <c r="E58" s="369"/>
      <c r="F58" s="273"/>
      <c r="G58" s="369"/>
      <c r="H58" s="396"/>
      <c r="I58" s="396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</row>
    <row r="59" spans="1:100" s="364" customFormat="1" ht="18" customHeight="1" thickBot="1" x14ac:dyDescent="0.35">
      <c r="A59" s="278"/>
      <c r="B59" s="18" t="s">
        <v>18</v>
      </c>
      <c r="C59" s="374"/>
      <c r="D59" s="43">
        <f>SUM(D60:D69)</f>
        <v>0</v>
      </c>
      <c r="E59" s="30"/>
      <c r="F59" s="273"/>
      <c r="G59" s="30"/>
      <c r="H59" s="574" t="s">
        <v>333</v>
      </c>
      <c r="I59" s="397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</row>
    <row r="60" spans="1:100" s="364" customFormat="1" ht="12.5" x14ac:dyDescent="0.25">
      <c r="A60" s="278"/>
      <c r="B60" s="338" t="s">
        <v>136</v>
      </c>
      <c r="C60" s="374"/>
      <c r="D60" s="383"/>
      <c r="E60" s="273"/>
      <c r="F60" s="273"/>
      <c r="G60" s="273"/>
      <c r="H60" s="371"/>
      <c r="I60" s="127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</row>
    <row r="61" spans="1:100" s="364" customFormat="1" ht="12.5" x14ac:dyDescent="0.25">
      <c r="A61" s="278"/>
      <c r="B61" s="54" t="s">
        <v>129</v>
      </c>
      <c r="C61" s="374"/>
      <c r="D61" s="383"/>
      <c r="E61" s="273"/>
      <c r="F61" s="273"/>
      <c r="G61" s="273"/>
      <c r="H61" s="58"/>
      <c r="I61" s="127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</row>
    <row r="62" spans="1:100" s="364" customFormat="1" ht="12.5" x14ac:dyDescent="0.25">
      <c r="A62" s="278"/>
      <c r="B62" s="54" t="s">
        <v>26</v>
      </c>
      <c r="C62" s="374"/>
      <c r="D62" s="383"/>
      <c r="E62" s="273"/>
      <c r="F62" s="273"/>
      <c r="G62" s="273"/>
      <c r="H62" s="386"/>
      <c r="I62" s="127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</row>
    <row r="63" spans="1:100" s="364" customFormat="1" ht="12.5" x14ac:dyDescent="0.25">
      <c r="A63" s="278"/>
      <c r="B63" s="54" t="s">
        <v>228</v>
      </c>
      <c r="C63" s="374"/>
      <c r="D63" s="383"/>
      <c r="E63" s="273"/>
      <c r="F63" s="273"/>
      <c r="G63" s="273"/>
      <c r="H63" s="386"/>
      <c r="I63" s="127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</row>
    <row r="64" spans="1:100" s="364" customFormat="1" ht="12.5" x14ac:dyDescent="0.25">
      <c r="A64" s="278"/>
      <c r="B64" s="54" t="s">
        <v>20</v>
      </c>
      <c r="C64" s="374"/>
      <c r="D64" s="383"/>
      <c r="E64" s="273"/>
      <c r="F64" s="273"/>
      <c r="G64" s="273"/>
      <c r="H64" s="386"/>
      <c r="I64" s="127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</row>
    <row r="65" spans="1:100" s="364" customFormat="1" ht="12.5" x14ac:dyDescent="0.25">
      <c r="A65" s="278"/>
      <c r="B65" s="54" t="s">
        <v>133</v>
      </c>
      <c r="C65" s="374"/>
      <c r="D65" s="383"/>
      <c r="E65" s="273"/>
      <c r="F65" s="273"/>
      <c r="G65" s="273"/>
      <c r="H65" s="386"/>
      <c r="I65" s="127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</row>
    <row r="66" spans="1:100" s="364" customFormat="1" ht="12.5" x14ac:dyDescent="0.25">
      <c r="A66" s="278"/>
      <c r="B66" s="54" t="s">
        <v>132</v>
      </c>
      <c r="C66" s="374"/>
      <c r="D66" s="383"/>
      <c r="E66" s="273"/>
      <c r="F66" s="273"/>
      <c r="G66" s="273"/>
      <c r="H66" s="386"/>
      <c r="I66" s="127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</row>
    <row r="67" spans="1:100" s="364" customFormat="1" ht="12.5" x14ac:dyDescent="0.25">
      <c r="A67" s="278"/>
      <c r="B67" s="54" t="s">
        <v>58</v>
      </c>
      <c r="C67" s="374"/>
      <c r="D67" s="383"/>
      <c r="E67" s="273"/>
      <c r="F67" s="273"/>
      <c r="G67" s="273"/>
      <c r="H67" s="386"/>
      <c r="I67" s="127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</row>
    <row r="68" spans="1:100" s="364" customFormat="1" ht="12.5" x14ac:dyDescent="0.25">
      <c r="A68" s="278"/>
      <c r="B68" s="55" t="s">
        <v>57</v>
      </c>
      <c r="C68" s="374"/>
      <c r="D68" s="383"/>
      <c r="E68" s="273"/>
      <c r="F68" s="273"/>
      <c r="G68" s="273"/>
      <c r="H68" s="386"/>
      <c r="I68" s="127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</row>
    <row r="69" spans="1:100" s="364" customFormat="1" ht="13" thickBot="1" x14ac:dyDescent="0.3">
      <c r="A69" s="278"/>
      <c r="B69" s="38" t="s">
        <v>92</v>
      </c>
      <c r="C69" s="374"/>
      <c r="D69" s="366"/>
      <c r="E69" s="273"/>
      <c r="F69" s="273"/>
      <c r="G69" s="273"/>
      <c r="H69" s="301"/>
      <c r="I69" s="127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</row>
    <row r="70" spans="1:100" s="364" customFormat="1" ht="18" customHeight="1" thickBot="1" x14ac:dyDescent="0.3">
      <c r="A70" s="278"/>
      <c r="B70" s="353"/>
      <c r="C70" s="374"/>
      <c r="D70" s="368"/>
      <c r="E70" s="369"/>
      <c r="F70" s="273"/>
      <c r="G70" s="369"/>
      <c r="H70" s="396"/>
      <c r="I70" s="127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</row>
    <row r="71" spans="1:100" s="364" customFormat="1" ht="18" customHeight="1" thickBot="1" x14ac:dyDescent="0.35">
      <c r="A71" s="278"/>
      <c r="B71" s="18" t="s">
        <v>31</v>
      </c>
      <c r="C71" s="374"/>
      <c r="D71" s="43">
        <f>SUM(D72:D76)</f>
        <v>0</v>
      </c>
      <c r="E71" s="30"/>
      <c r="F71" s="273"/>
      <c r="G71" s="30"/>
      <c r="H71" s="574" t="s">
        <v>333</v>
      </c>
      <c r="I71" s="39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</row>
    <row r="72" spans="1:100" s="364" customFormat="1" ht="12.5" x14ac:dyDescent="0.25">
      <c r="A72" s="278"/>
      <c r="B72" s="338" t="s">
        <v>13</v>
      </c>
      <c r="C72" s="374"/>
      <c r="D72" s="76"/>
      <c r="E72" s="273"/>
      <c r="F72" s="273"/>
      <c r="G72" s="273"/>
      <c r="H72" s="371"/>
      <c r="I72" s="127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</row>
    <row r="73" spans="1:100" s="364" customFormat="1" ht="12.5" x14ac:dyDescent="0.25">
      <c r="A73" s="278"/>
      <c r="B73" s="54" t="s">
        <v>82</v>
      </c>
      <c r="C73" s="374"/>
      <c r="D73" s="385"/>
      <c r="E73" s="273"/>
      <c r="F73" s="273"/>
      <c r="G73" s="273"/>
      <c r="H73" s="58"/>
      <c r="I73" s="127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</row>
    <row r="74" spans="1:100" s="364" customFormat="1" ht="12.5" x14ac:dyDescent="0.25">
      <c r="A74" s="278"/>
      <c r="B74" s="54" t="s">
        <v>80</v>
      </c>
      <c r="C74" s="374"/>
      <c r="D74" s="279"/>
      <c r="E74" s="273"/>
      <c r="F74" s="273"/>
      <c r="G74" s="273"/>
      <c r="H74" s="58"/>
      <c r="I74" s="127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</row>
    <row r="75" spans="1:100" s="364" customFormat="1" ht="12.5" x14ac:dyDescent="0.25">
      <c r="A75" s="278"/>
      <c r="B75" s="54" t="s">
        <v>74</v>
      </c>
      <c r="C75" s="374"/>
      <c r="D75" s="383"/>
      <c r="E75" s="273"/>
      <c r="F75" s="369"/>
      <c r="G75" s="273"/>
      <c r="H75" s="58"/>
      <c r="I75" s="127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</row>
    <row r="76" spans="1:100" s="364" customFormat="1" ht="13.5" thickBot="1" x14ac:dyDescent="0.35">
      <c r="A76" s="278"/>
      <c r="B76" s="38" t="s">
        <v>81</v>
      </c>
      <c r="C76" s="374"/>
      <c r="D76" s="366"/>
      <c r="E76" s="273"/>
      <c r="F76" s="30"/>
      <c r="G76" s="273"/>
      <c r="H76" s="301"/>
      <c r="I76" s="127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</row>
    <row r="77" spans="1:100" s="9" customFormat="1" ht="18" customHeight="1" thickBot="1" x14ac:dyDescent="0.3">
      <c r="A77" s="281"/>
      <c r="B77" s="353"/>
      <c r="C77" s="374"/>
      <c r="D77" s="368"/>
      <c r="E77" s="369"/>
      <c r="F77" s="273"/>
      <c r="G77" s="369"/>
      <c r="H77" s="127"/>
      <c r="I77" s="127"/>
      <c r="J77" s="283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</row>
    <row r="78" spans="1:100" s="9" customFormat="1" ht="18" customHeight="1" thickBot="1" x14ac:dyDescent="0.35">
      <c r="A78" s="281"/>
      <c r="B78" s="18" t="s">
        <v>21</v>
      </c>
      <c r="C78" s="8"/>
      <c r="D78" s="43">
        <f>SUM(D79:D93)</f>
        <v>0</v>
      </c>
      <c r="E78" s="30"/>
      <c r="F78" s="273"/>
      <c r="G78" s="30"/>
      <c r="H78" s="574" t="s">
        <v>333</v>
      </c>
      <c r="I78" s="397"/>
      <c r="J78" s="278"/>
      <c r="K78" s="278"/>
      <c r="L78" s="278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</row>
    <row r="79" spans="1:100" s="9" customFormat="1" ht="13" x14ac:dyDescent="0.3">
      <c r="A79" s="281"/>
      <c r="B79" s="338" t="s">
        <v>28</v>
      </c>
      <c r="C79" s="8"/>
      <c r="D79" s="383"/>
      <c r="E79" s="30"/>
      <c r="F79" s="273"/>
      <c r="G79" s="30"/>
      <c r="H79" s="371"/>
      <c r="I79" s="397"/>
      <c r="J79" s="278"/>
      <c r="K79" s="278"/>
      <c r="L79" s="278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</row>
    <row r="80" spans="1:100" s="9" customFormat="1" ht="13" x14ac:dyDescent="0.3">
      <c r="A80" s="281"/>
      <c r="B80" s="54" t="s">
        <v>8</v>
      </c>
      <c r="C80" s="8"/>
      <c r="D80" s="383"/>
      <c r="E80" s="30"/>
      <c r="F80" s="273"/>
      <c r="G80" s="30"/>
      <c r="H80" s="386"/>
      <c r="I80" s="397"/>
      <c r="J80" s="278"/>
      <c r="K80" s="278"/>
      <c r="L80" s="278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</row>
    <row r="81" spans="1:100" s="9" customFormat="1" ht="13" x14ac:dyDescent="0.3">
      <c r="A81" s="281"/>
      <c r="B81" s="54" t="s">
        <v>9</v>
      </c>
      <c r="C81" s="8"/>
      <c r="D81" s="383"/>
      <c r="E81" s="30"/>
      <c r="F81" s="273"/>
      <c r="G81" s="30"/>
      <c r="H81" s="386"/>
      <c r="I81" s="397"/>
      <c r="J81" s="278"/>
      <c r="K81" s="278"/>
      <c r="L81" s="278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</row>
    <row r="82" spans="1:100" s="9" customFormat="1" ht="13" x14ac:dyDescent="0.3">
      <c r="A82" s="281"/>
      <c r="B82" s="54" t="s">
        <v>19</v>
      </c>
      <c r="C82" s="8"/>
      <c r="D82" s="383"/>
      <c r="E82" s="30"/>
      <c r="F82" s="273"/>
      <c r="G82" s="30"/>
      <c r="H82" s="386"/>
      <c r="I82" s="397"/>
      <c r="J82" s="278"/>
      <c r="K82" s="278"/>
      <c r="L82" s="278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</row>
    <row r="83" spans="1:100" s="9" customFormat="1" ht="13" x14ac:dyDescent="0.3">
      <c r="A83" s="281"/>
      <c r="B83" s="54" t="s">
        <v>77</v>
      </c>
      <c r="C83" s="8"/>
      <c r="D83" s="383"/>
      <c r="E83" s="30"/>
      <c r="F83" s="273"/>
      <c r="G83" s="30"/>
      <c r="H83" s="386"/>
      <c r="I83" s="397"/>
      <c r="J83" s="278"/>
      <c r="K83" s="278"/>
      <c r="L83" s="278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</row>
    <row r="84" spans="1:100" s="9" customFormat="1" ht="13" x14ac:dyDescent="0.3">
      <c r="A84" s="281"/>
      <c r="B84" s="86" t="s">
        <v>130</v>
      </c>
      <c r="C84" s="8"/>
      <c r="D84" s="383"/>
      <c r="E84" s="30"/>
      <c r="F84" s="273"/>
      <c r="G84" s="30"/>
      <c r="H84" s="386"/>
      <c r="I84" s="397"/>
      <c r="J84" s="278"/>
      <c r="K84" s="278"/>
      <c r="L84" s="278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</row>
    <row r="85" spans="1:100" s="9" customFormat="1" ht="13" x14ac:dyDescent="0.3">
      <c r="A85" s="281"/>
      <c r="B85" s="86" t="s">
        <v>94</v>
      </c>
      <c r="C85" s="8"/>
      <c r="D85" s="383"/>
      <c r="E85" s="30"/>
      <c r="F85" s="273"/>
      <c r="G85" s="30"/>
      <c r="H85" s="386"/>
      <c r="I85" s="397"/>
      <c r="J85" s="278"/>
      <c r="K85" s="278"/>
      <c r="L85" s="278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</row>
    <row r="86" spans="1:100" s="9" customFormat="1" ht="13" x14ac:dyDescent="0.3">
      <c r="A86" s="281"/>
      <c r="B86" s="54" t="s">
        <v>287</v>
      </c>
      <c r="C86" s="8"/>
      <c r="D86" s="383"/>
      <c r="E86" s="30"/>
      <c r="F86" s="273"/>
      <c r="G86" s="30"/>
      <c r="H86" s="386"/>
      <c r="I86" s="397"/>
      <c r="J86" s="278"/>
      <c r="K86" s="278"/>
      <c r="L86" s="278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</row>
    <row r="87" spans="1:100" s="9" customFormat="1" ht="13" x14ac:dyDescent="0.3">
      <c r="A87" s="281"/>
      <c r="B87" s="55" t="s">
        <v>90</v>
      </c>
      <c r="C87" s="8"/>
      <c r="D87" s="383"/>
      <c r="E87" s="30"/>
      <c r="F87" s="273"/>
      <c r="G87" s="30"/>
      <c r="H87" s="386"/>
      <c r="I87" s="397"/>
      <c r="J87" s="278"/>
      <c r="K87" s="278"/>
      <c r="L87" s="278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</row>
    <row r="88" spans="1:100" s="9" customFormat="1" ht="13" x14ac:dyDescent="0.3">
      <c r="A88" s="281"/>
      <c r="B88" s="55" t="s">
        <v>288</v>
      </c>
      <c r="C88" s="8"/>
      <c r="D88" s="383"/>
      <c r="E88" s="30"/>
      <c r="F88" s="273"/>
      <c r="G88" s="30"/>
      <c r="H88" s="386"/>
      <c r="I88" s="397"/>
      <c r="J88" s="278"/>
      <c r="K88" s="278"/>
      <c r="L88" s="278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</row>
    <row r="89" spans="1:100" s="9" customFormat="1" ht="13" x14ac:dyDescent="0.3">
      <c r="A89" s="281"/>
      <c r="B89" s="54" t="s">
        <v>289</v>
      </c>
      <c r="C89" s="8"/>
      <c r="D89" s="383"/>
      <c r="E89" s="30"/>
      <c r="F89" s="273"/>
      <c r="G89" s="30"/>
      <c r="H89" s="386"/>
      <c r="I89" s="397"/>
      <c r="J89" s="278"/>
      <c r="K89" s="278"/>
      <c r="L89" s="278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</row>
    <row r="90" spans="1:100" s="9" customFormat="1" ht="13" x14ac:dyDescent="0.3">
      <c r="A90" s="281"/>
      <c r="B90" s="55" t="s">
        <v>93</v>
      </c>
      <c r="C90" s="8"/>
      <c r="D90" s="383"/>
      <c r="E90" s="30"/>
      <c r="F90" s="273"/>
      <c r="G90" s="30"/>
      <c r="H90" s="386"/>
      <c r="I90" s="397"/>
      <c r="J90" s="278"/>
      <c r="K90" s="278"/>
      <c r="L90" s="278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/>
      <c r="CJ90" s="281"/>
      <c r="CK90" s="281"/>
      <c r="CL90" s="281"/>
      <c r="CM90" s="281"/>
      <c r="CN90" s="281"/>
      <c r="CO90" s="281"/>
      <c r="CP90" s="281"/>
      <c r="CQ90" s="281"/>
      <c r="CR90" s="281"/>
      <c r="CS90" s="281"/>
      <c r="CT90" s="281"/>
      <c r="CU90" s="281"/>
      <c r="CV90" s="281"/>
    </row>
    <row r="91" spans="1:100" s="9" customFormat="1" ht="13" x14ac:dyDescent="0.3">
      <c r="A91" s="281"/>
      <c r="B91" s="55" t="s">
        <v>78</v>
      </c>
      <c r="C91" s="8"/>
      <c r="D91" s="383"/>
      <c r="E91" s="30"/>
      <c r="F91" s="273"/>
      <c r="G91" s="30"/>
      <c r="H91" s="386"/>
      <c r="I91" s="397"/>
      <c r="J91" s="278"/>
      <c r="K91" s="278"/>
      <c r="L91" s="278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/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/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</row>
    <row r="92" spans="1:100" s="9" customFormat="1" ht="13" x14ac:dyDescent="0.3">
      <c r="A92" s="281"/>
      <c r="B92" s="55" t="s">
        <v>139</v>
      </c>
      <c r="C92" s="8"/>
      <c r="D92" s="383"/>
      <c r="E92" s="30"/>
      <c r="F92" s="273"/>
      <c r="G92" s="30"/>
      <c r="H92" s="386"/>
      <c r="I92" s="397"/>
      <c r="J92" s="278"/>
      <c r="K92" s="278"/>
      <c r="L92" s="278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</row>
    <row r="93" spans="1:100" s="9" customFormat="1" ht="13.5" thickBot="1" x14ac:dyDescent="0.35">
      <c r="A93" s="281"/>
      <c r="B93" s="38" t="s">
        <v>32</v>
      </c>
      <c r="C93" s="391"/>
      <c r="D93" s="366"/>
      <c r="E93" s="392"/>
      <c r="F93" s="30"/>
      <c r="G93" s="392"/>
      <c r="H93" s="301"/>
      <c r="I93" s="127"/>
      <c r="J93" s="278"/>
      <c r="K93" s="278"/>
      <c r="L93" s="278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</row>
    <row r="94" spans="1:100" s="9" customFormat="1" ht="18" customHeight="1" thickBot="1" x14ac:dyDescent="0.35">
      <c r="A94" s="281"/>
      <c r="B94" s="18"/>
      <c r="C94" s="374"/>
      <c r="D94" s="79"/>
      <c r="E94" s="273"/>
      <c r="F94" s="30"/>
      <c r="G94" s="273"/>
      <c r="H94" s="396"/>
      <c r="I94" s="396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281"/>
      <c r="CE94" s="281"/>
      <c r="CF94" s="281"/>
      <c r="CG94" s="281"/>
      <c r="CH94" s="281"/>
      <c r="CI94" s="281"/>
      <c r="CJ94" s="281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</row>
    <row r="95" spans="1:100" s="364" customFormat="1" ht="18" customHeight="1" thickBot="1" x14ac:dyDescent="0.3">
      <c r="A95" s="278"/>
      <c r="B95" s="35" t="s">
        <v>37</v>
      </c>
      <c r="C95" s="355"/>
      <c r="D95" s="44">
        <f>D35-D24-D19</f>
        <v>0</v>
      </c>
      <c r="E95" s="41"/>
      <c r="F95" s="41"/>
      <c r="G95" s="41"/>
      <c r="H95" s="19"/>
      <c r="I95" s="19"/>
      <c r="J95" s="281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</row>
    <row r="96" spans="1:100" s="34" customFormat="1" ht="18" customHeight="1" thickBot="1" x14ac:dyDescent="0.35">
      <c r="A96" s="131"/>
      <c r="B96" s="425"/>
      <c r="C96" s="131"/>
      <c r="D96" s="354"/>
      <c r="E96" s="354"/>
      <c r="F96" s="30"/>
      <c r="G96" s="354"/>
      <c r="H96" s="426"/>
      <c r="I96" s="357"/>
      <c r="J96" s="357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</row>
    <row r="97" spans="1:100" s="34" customFormat="1" ht="18" customHeight="1" thickBot="1" x14ac:dyDescent="0.35">
      <c r="A97" s="131"/>
      <c r="B97" s="35" t="s">
        <v>222</v>
      </c>
      <c r="C97" s="355"/>
      <c r="D97" s="296"/>
      <c r="E97" s="354"/>
      <c r="F97" s="30"/>
      <c r="G97" s="354"/>
      <c r="H97" s="304"/>
      <c r="I97" s="357"/>
      <c r="J97" s="357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</row>
    <row r="98" spans="1:100" s="34" customFormat="1" ht="18" customHeight="1" thickBot="1" x14ac:dyDescent="0.3">
      <c r="A98" s="131"/>
      <c r="B98" s="425"/>
      <c r="C98" s="131"/>
      <c r="D98" s="354"/>
      <c r="E98" s="354"/>
      <c r="F98" s="392"/>
      <c r="G98" s="354"/>
      <c r="H98" s="357"/>
      <c r="I98" s="357"/>
      <c r="J98" s="357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</row>
    <row r="99" spans="1:100" s="34" customFormat="1" ht="18" customHeight="1" thickBot="1" x14ac:dyDescent="0.3">
      <c r="A99" s="131"/>
      <c r="B99" s="35" t="s">
        <v>98</v>
      </c>
      <c r="C99" s="355"/>
      <c r="D99" s="53">
        <f>IFERROR(D97/D95,0)</f>
        <v>0</v>
      </c>
      <c r="E99" s="354"/>
      <c r="F99" s="273"/>
      <c r="G99" s="354"/>
      <c r="H99" s="357"/>
      <c r="I99" s="357"/>
      <c r="J99" s="357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</row>
    <row r="100" spans="1:100" ht="18" customHeight="1" x14ac:dyDescent="0.25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g2RL5u5W7xClfd4bkkIM2ALQVrnUMHYHYQcshjmDLSbvBlMi/0AxspNDWLitZmzjnvNYPg/N/RfoRUNhXjv4oA==" saltValue="5UsGWjwAThCHQHj3vRpMo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CV948"/>
  <sheetViews>
    <sheetView showGridLines="0" showZeros="0" zoomScale="85" zoomScaleNormal="85" workbookViewId="0"/>
  </sheetViews>
  <sheetFormatPr baseColWidth="10" defaultColWidth="11.453125" defaultRowHeight="14.5" x14ac:dyDescent="0.35"/>
  <cols>
    <col min="1" max="1" width="2.54296875" style="94" customWidth="1"/>
    <col min="2" max="2" width="43.54296875" style="99" customWidth="1"/>
    <col min="3" max="3" width="3.26953125" style="94" customWidth="1"/>
    <col min="4" max="4" width="14" style="99" customWidth="1"/>
    <col min="5" max="5" width="2.54296875" style="99" customWidth="1"/>
    <col min="6" max="6" width="14.54296875" style="99" customWidth="1"/>
    <col min="7" max="7" width="17.1796875" style="99" customWidth="1"/>
    <col min="8" max="8" width="16.1796875" style="113" customWidth="1"/>
    <col min="9" max="9" width="3.453125" style="95" customWidth="1"/>
    <col min="10" max="10" width="20.453125" style="100" customWidth="1"/>
    <col min="11" max="11" width="2.54296875" style="94" customWidth="1"/>
    <col min="12" max="12" width="44.54296875" style="114" customWidth="1"/>
    <col min="13" max="13" width="2.54296875" style="94" customWidth="1"/>
    <col min="14" max="17" width="11.453125" style="94"/>
    <col min="18" max="19" width="11.453125" style="94" hidden="1" customWidth="1"/>
    <col min="20" max="68" width="11.453125" style="94"/>
    <col min="69" max="16384" width="11.453125" style="99"/>
  </cols>
  <sheetData>
    <row r="1" spans="1:100" customFormat="1" ht="18" customHeight="1" thickBot="1" x14ac:dyDescent="0.4">
      <c r="A1" s="152"/>
      <c r="B1" s="152"/>
      <c r="C1" s="152"/>
      <c r="D1" s="184"/>
      <c r="E1" s="184"/>
      <c r="F1" s="184"/>
      <c r="G1" s="184"/>
      <c r="H1" s="90"/>
      <c r="I1" s="184"/>
      <c r="J1" s="91"/>
      <c r="K1" s="184"/>
      <c r="L1" s="184"/>
      <c r="M1" s="185"/>
      <c r="N1" s="130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86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</row>
    <row r="2" spans="1:100" customFormat="1" ht="18" customHeight="1" thickBot="1" x14ac:dyDescent="0.45">
      <c r="A2" s="152"/>
      <c r="B2" s="349" t="s">
        <v>168</v>
      </c>
      <c r="C2" s="89"/>
      <c r="D2" s="92"/>
      <c r="E2" s="124"/>
      <c r="F2" s="93"/>
      <c r="G2" s="184"/>
      <c r="H2" s="90"/>
      <c r="I2" s="184"/>
      <c r="J2" s="91"/>
      <c r="K2" s="184"/>
      <c r="L2" s="184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86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</row>
    <row r="3" spans="1:100" customFormat="1" ht="18" customHeight="1" thickBot="1" x14ac:dyDescent="0.4">
      <c r="A3" s="152"/>
      <c r="B3" s="350"/>
      <c r="C3" s="152"/>
      <c r="D3" s="184"/>
      <c r="E3" s="184"/>
      <c r="F3" s="184"/>
      <c r="G3" s="184"/>
      <c r="H3" s="90"/>
      <c r="I3" s="184"/>
      <c r="J3" s="91"/>
      <c r="K3" s="184"/>
      <c r="L3" s="184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86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100" s="306" customFormat="1" ht="12" customHeight="1" x14ac:dyDescent="0.25">
      <c r="A4" s="159"/>
      <c r="B4" s="332" t="s">
        <v>10</v>
      </c>
      <c r="C4" s="159"/>
      <c r="D4" s="642">
        <f>Deckblatt_Ex_BmF!C4</f>
        <v>0</v>
      </c>
      <c r="E4" s="643"/>
      <c r="F4" s="643"/>
      <c r="G4" s="643"/>
      <c r="H4" s="643"/>
      <c r="I4" s="643"/>
      <c r="J4" s="643"/>
      <c r="K4" s="643"/>
      <c r="L4" s="645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305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</row>
    <row r="5" spans="1:100" s="306" customFormat="1" ht="12" customHeight="1" x14ac:dyDescent="0.25">
      <c r="A5" s="159"/>
      <c r="B5" s="332" t="s">
        <v>226</v>
      </c>
      <c r="C5" s="159"/>
      <c r="D5" s="634">
        <f>Deckblatt_Ex_BmF!C5</f>
        <v>0</v>
      </c>
      <c r="E5" s="635"/>
      <c r="F5" s="635"/>
      <c r="G5" s="635"/>
      <c r="H5" s="635"/>
      <c r="I5" s="635"/>
      <c r="J5" s="635"/>
      <c r="K5" s="635"/>
      <c r="L5" s="637"/>
      <c r="M5" s="159"/>
      <c r="N5" s="159"/>
      <c r="O5" s="159" t="s">
        <v>70</v>
      </c>
      <c r="P5" s="159"/>
      <c r="Q5" s="159"/>
      <c r="R5" s="159"/>
      <c r="S5" s="159"/>
      <c r="T5" s="159"/>
      <c r="U5" s="159"/>
      <c r="V5" s="159"/>
      <c r="W5" s="159"/>
      <c r="X5" s="159"/>
      <c r="Y5" s="305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</row>
    <row r="6" spans="1:100" s="306" customFormat="1" ht="12" customHeight="1" x14ac:dyDescent="0.25">
      <c r="A6" s="159"/>
      <c r="B6" s="332" t="s">
        <v>112</v>
      </c>
      <c r="C6" s="159"/>
      <c r="D6" s="634">
        <f>Deckblatt_Ex_BmF!C6</f>
        <v>0</v>
      </c>
      <c r="E6" s="635"/>
      <c r="F6" s="635"/>
      <c r="G6" s="635"/>
      <c r="H6" s="635"/>
      <c r="I6" s="635"/>
      <c r="J6" s="635"/>
      <c r="K6" s="635"/>
      <c r="L6" s="637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305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</row>
    <row r="7" spans="1:100" s="306" customFormat="1" ht="12" customHeight="1" x14ac:dyDescent="0.25">
      <c r="A7" s="159"/>
      <c r="B7" s="332" t="s">
        <v>71</v>
      </c>
      <c r="C7" s="159"/>
      <c r="D7" s="634">
        <f>Deckblatt_Ex_BmF!C7</f>
        <v>0</v>
      </c>
      <c r="E7" s="635"/>
      <c r="F7" s="635"/>
      <c r="G7" s="635"/>
      <c r="H7" s="635"/>
      <c r="I7" s="635"/>
      <c r="J7" s="635"/>
      <c r="K7" s="635"/>
      <c r="L7" s="637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305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s="306" customFormat="1" ht="12" customHeight="1" x14ac:dyDescent="0.25">
      <c r="A8" s="159"/>
      <c r="B8" s="332" t="s">
        <v>14</v>
      </c>
      <c r="C8" s="159"/>
      <c r="D8" s="634" t="str">
        <f>Deckblatt_Ex_BmF!C8</f>
        <v>Betreuung mit Fahrt-Tageszentrum</v>
      </c>
      <c r="E8" s="635"/>
      <c r="F8" s="635"/>
      <c r="G8" s="635"/>
      <c r="H8" s="635"/>
      <c r="I8" s="635"/>
      <c r="J8" s="635"/>
      <c r="K8" s="635"/>
      <c r="L8" s="637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305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</row>
    <row r="9" spans="1:100" s="306" customFormat="1" ht="12" customHeight="1" x14ac:dyDescent="0.25">
      <c r="A9" s="159"/>
      <c r="B9" s="332" t="s">
        <v>38</v>
      </c>
      <c r="C9" s="159"/>
      <c r="D9" s="634">
        <f>Deckblatt_Ex_BmF!C9</f>
        <v>0</v>
      </c>
      <c r="E9" s="635"/>
      <c r="F9" s="635"/>
      <c r="G9" s="635"/>
      <c r="H9" s="635"/>
      <c r="I9" s="635"/>
      <c r="J9" s="635"/>
      <c r="K9" s="635"/>
      <c r="L9" s="637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305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</row>
    <row r="10" spans="1:100" s="306" customFormat="1" ht="12" customHeight="1" x14ac:dyDescent="0.25">
      <c r="A10" s="159"/>
      <c r="B10" s="332" t="s">
        <v>163</v>
      </c>
      <c r="C10" s="159"/>
      <c r="D10" s="634">
        <f>Deckblatt_Ex_BmF!C10</f>
        <v>0</v>
      </c>
      <c r="E10" s="635"/>
      <c r="F10" s="635"/>
      <c r="G10" s="635"/>
      <c r="H10" s="635"/>
      <c r="I10" s="635"/>
      <c r="J10" s="635"/>
      <c r="K10" s="635"/>
      <c r="L10" s="637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305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</row>
    <row r="11" spans="1:100" s="306" customFormat="1" ht="12" customHeight="1" x14ac:dyDescent="0.25">
      <c r="A11" s="159"/>
      <c r="B11" s="332" t="s">
        <v>236</v>
      </c>
      <c r="C11" s="159"/>
      <c r="D11" s="634">
        <f>Deckblatt_Ex_BmF!C11</f>
        <v>0</v>
      </c>
      <c r="E11" s="635"/>
      <c r="F11" s="635"/>
      <c r="G11" s="635"/>
      <c r="H11" s="635"/>
      <c r="I11" s="635"/>
      <c r="J11" s="635"/>
      <c r="K11" s="635"/>
      <c r="L11" s="637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305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</row>
    <row r="12" spans="1:100" s="306" customFormat="1" ht="12" customHeight="1" x14ac:dyDescent="0.25">
      <c r="A12" s="159"/>
      <c r="B12" s="332" t="s">
        <v>237</v>
      </c>
      <c r="C12" s="159"/>
      <c r="D12" s="658">
        <f>Deckblatt_Ex_BmF!C12</f>
        <v>0</v>
      </c>
      <c r="E12" s="659"/>
      <c r="F12" s="659"/>
      <c r="G12" s="659"/>
      <c r="H12" s="659"/>
      <c r="I12" s="659"/>
      <c r="J12" s="659"/>
      <c r="K12" s="659"/>
      <c r="L12" s="660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305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</row>
    <row r="13" spans="1:100" s="306" customFormat="1" ht="12" customHeight="1" thickBot="1" x14ac:dyDescent="0.3">
      <c r="A13" s="159"/>
      <c r="B13" s="332" t="s">
        <v>103</v>
      </c>
      <c r="C13" s="159"/>
      <c r="D13" s="638">
        <f>Deckblatt_Ex_BmF!C13</f>
        <v>0</v>
      </c>
      <c r="E13" s="639"/>
      <c r="F13" s="639"/>
      <c r="G13" s="639"/>
      <c r="H13" s="639"/>
      <c r="I13" s="639"/>
      <c r="J13" s="639"/>
      <c r="K13" s="639"/>
      <c r="L13" s="641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305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</row>
    <row r="14" spans="1:100" customFormat="1" ht="18" customHeight="1" thickBot="1" x14ac:dyDescent="0.4">
      <c r="A14" s="152"/>
      <c r="B14" s="328"/>
      <c r="C14" s="152"/>
      <c r="D14" s="187"/>
      <c r="E14" s="187"/>
      <c r="F14" s="188"/>
      <c r="G14" s="188"/>
      <c r="H14" s="188"/>
      <c r="I14" s="187"/>
      <c r="J14" s="187"/>
      <c r="K14" s="187"/>
      <c r="L14" s="187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86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</row>
    <row r="15" spans="1:100" s="94" customFormat="1" ht="19.5" customHeight="1" thickBot="1" x14ac:dyDescent="0.3">
      <c r="A15" s="189"/>
      <c r="B15" s="342" t="s">
        <v>169</v>
      </c>
      <c r="C15" s="190"/>
      <c r="D15" s="432" t="s">
        <v>233</v>
      </c>
      <c r="E15" s="189"/>
      <c r="F15" s="652" t="s">
        <v>24</v>
      </c>
      <c r="G15" s="653"/>
      <c r="H15" s="654"/>
      <c r="I15" s="136"/>
      <c r="J15" s="191"/>
      <c r="K15" s="189"/>
      <c r="L15" s="192"/>
      <c r="M15" s="189"/>
      <c r="N15" s="189"/>
      <c r="O15" s="189"/>
      <c r="P15" s="189"/>
      <c r="Q15" s="189"/>
      <c r="R15" s="189" t="s">
        <v>154</v>
      </c>
      <c r="S15" s="189" t="s">
        <v>157</v>
      </c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</row>
    <row r="16" spans="1:100" s="94" customFormat="1" ht="12.5" x14ac:dyDescent="0.25">
      <c r="A16" s="189"/>
      <c r="B16" s="193" t="s">
        <v>170</v>
      </c>
      <c r="C16" s="190"/>
      <c r="D16" s="98"/>
      <c r="E16" s="189"/>
      <c r="F16" s="655"/>
      <c r="G16" s="656"/>
      <c r="H16" s="657"/>
      <c r="I16" s="219"/>
      <c r="J16" s="191"/>
      <c r="K16" s="189"/>
      <c r="L16" s="192"/>
      <c r="M16" s="189"/>
      <c r="N16" s="189"/>
      <c r="O16" s="189"/>
      <c r="P16" s="189"/>
      <c r="Q16" s="189"/>
      <c r="R16" s="360" t="s">
        <v>60</v>
      </c>
      <c r="S16" s="360" t="s">
        <v>60</v>
      </c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</row>
    <row r="17" spans="1:100" s="94" customFormat="1" ht="12.5" x14ac:dyDescent="0.25">
      <c r="A17" s="189"/>
      <c r="B17" s="194" t="s">
        <v>278</v>
      </c>
      <c r="C17" s="190"/>
      <c r="D17" s="180" t="str">
        <f>IF(ISERROR(D16/D18),"",D16/D18)</f>
        <v/>
      </c>
      <c r="E17" s="189"/>
      <c r="F17" s="646"/>
      <c r="G17" s="647"/>
      <c r="H17" s="648"/>
      <c r="I17" s="219"/>
      <c r="J17" s="191"/>
      <c r="K17" s="189"/>
      <c r="L17" s="192"/>
      <c r="M17" s="189"/>
      <c r="N17" s="189"/>
      <c r="O17" s="189"/>
      <c r="P17" s="189"/>
      <c r="Q17" s="189"/>
      <c r="R17" s="360" t="s">
        <v>60</v>
      </c>
      <c r="S17" s="360" t="s">
        <v>60</v>
      </c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</row>
    <row r="18" spans="1:100" s="94" customFormat="1" ht="12.5" x14ac:dyDescent="0.25">
      <c r="A18" s="189"/>
      <c r="B18" s="194" t="s">
        <v>171</v>
      </c>
      <c r="C18" s="190"/>
      <c r="D18" s="101"/>
      <c r="E18" s="189"/>
      <c r="F18" s="646"/>
      <c r="G18" s="647"/>
      <c r="H18" s="648"/>
      <c r="I18" s="219"/>
      <c r="J18" s="191"/>
      <c r="K18" s="189"/>
      <c r="L18" s="192"/>
      <c r="M18" s="189"/>
      <c r="N18" s="189"/>
      <c r="O18" s="189"/>
      <c r="P18" s="189"/>
      <c r="Q18" s="189"/>
      <c r="R18" s="360" t="s">
        <v>60</v>
      </c>
      <c r="S18" s="360" t="s">
        <v>60</v>
      </c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</row>
    <row r="19" spans="1:100" s="94" customFormat="1" ht="12.5" x14ac:dyDescent="0.25">
      <c r="A19" s="189"/>
      <c r="B19" s="194" t="s">
        <v>172</v>
      </c>
      <c r="C19" s="190"/>
      <c r="D19" s="101"/>
      <c r="E19" s="189"/>
      <c r="F19" s="646"/>
      <c r="G19" s="647"/>
      <c r="H19" s="648"/>
      <c r="I19" s="219"/>
      <c r="J19" s="191"/>
      <c r="K19" s="189"/>
      <c r="L19" s="192"/>
      <c r="M19" s="189"/>
      <c r="N19" s="189"/>
      <c r="O19" s="189"/>
      <c r="P19" s="189"/>
      <c r="Q19" s="189"/>
      <c r="R19" s="360" t="s">
        <v>60</v>
      </c>
      <c r="S19" s="360" t="s">
        <v>60</v>
      </c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</row>
    <row r="20" spans="1:100" s="94" customFormat="1" ht="12.5" x14ac:dyDescent="0.25">
      <c r="A20" s="189"/>
      <c r="B20" s="195" t="s">
        <v>173</v>
      </c>
      <c r="C20" s="190"/>
      <c r="D20" s="102"/>
      <c r="E20" s="189"/>
      <c r="F20" s="646"/>
      <c r="G20" s="647"/>
      <c r="H20" s="648"/>
      <c r="I20" s="219"/>
      <c r="J20" s="191"/>
      <c r="K20" s="189"/>
      <c r="L20" s="192"/>
      <c r="M20" s="189"/>
      <c r="N20" s="189"/>
      <c r="O20" s="189"/>
      <c r="P20" s="189"/>
      <c r="Q20" s="189"/>
      <c r="R20" s="360" t="s">
        <v>60</v>
      </c>
      <c r="S20" s="360" t="s">
        <v>60</v>
      </c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</row>
    <row r="21" spans="1:100" s="94" customFormat="1" ht="12.5" x14ac:dyDescent="0.25">
      <c r="A21" s="189"/>
      <c r="B21" s="196" t="s">
        <v>174</v>
      </c>
      <c r="C21" s="190"/>
      <c r="D21" s="102"/>
      <c r="E21" s="189"/>
      <c r="F21" s="646"/>
      <c r="G21" s="647"/>
      <c r="H21" s="648"/>
      <c r="I21" s="219"/>
      <c r="J21" s="191"/>
      <c r="K21" s="189"/>
      <c r="L21" s="192"/>
      <c r="M21" s="189"/>
      <c r="N21" s="189"/>
      <c r="O21" s="189"/>
      <c r="P21" s="189"/>
      <c r="Q21" s="189"/>
      <c r="R21" s="360" t="s">
        <v>60</v>
      </c>
      <c r="S21" s="360" t="s">
        <v>60</v>
      </c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</row>
    <row r="22" spans="1:100" s="94" customFormat="1" ht="12.5" x14ac:dyDescent="0.25">
      <c r="A22" s="189"/>
      <c r="B22" s="196" t="s">
        <v>322</v>
      </c>
      <c r="C22" s="190"/>
      <c r="D22" s="103"/>
      <c r="E22" s="189"/>
      <c r="F22" s="646"/>
      <c r="G22" s="647"/>
      <c r="H22" s="648"/>
      <c r="I22" s="219"/>
      <c r="J22" s="191"/>
      <c r="K22" s="189"/>
      <c r="L22" s="192"/>
      <c r="M22" s="189"/>
      <c r="N22" s="189"/>
      <c r="O22" s="189"/>
      <c r="P22" s="189"/>
      <c r="Q22" s="189"/>
      <c r="R22" s="360" t="s">
        <v>60</v>
      </c>
      <c r="S22" s="360" t="s">
        <v>60</v>
      </c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</row>
    <row r="23" spans="1:100" s="94" customFormat="1" ht="13" thickBot="1" x14ac:dyDescent="0.3">
      <c r="A23" s="189"/>
      <c r="B23" s="197" t="s">
        <v>277</v>
      </c>
      <c r="C23" s="190"/>
      <c r="D23" s="226" t="str">
        <f>IF(ISERROR(D16/D20/D18/D21),"",(D16/D20/D18/D21))</f>
        <v/>
      </c>
      <c r="E23" s="189"/>
      <c r="F23" s="649"/>
      <c r="G23" s="650"/>
      <c r="H23" s="651"/>
      <c r="I23" s="219"/>
      <c r="J23" s="191"/>
      <c r="K23" s="189"/>
      <c r="L23" s="192"/>
      <c r="M23" s="189"/>
      <c r="N23" s="189"/>
      <c r="O23" s="189"/>
      <c r="P23" s="189"/>
      <c r="Q23" s="189"/>
      <c r="R23" s="360" t="s">
        <v>60</v>
      </c>
      <c r="S23" s="360" t="s">
        <v>60</v>
      </c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</row>
    <row r="24" spans="1:100" s="94" customFormat="1" ht="17.25" customHeight="1" thickBot="1" x14ac:dyDescent="0.35">
      <c r="A24" s="189"/>
      <c r="B24" s="343"/>
      <c r="C24" s="198"/>
      <c r="D24" s="189"/>
      <c r="E24" s="189"/>
      <c r="F24" s="130"/>
      <c r="G24" s="189"/>
      <c r="H24" s="111"/>
      <c r="I24" s="199"/>
      <c r="J24" s="191"/>
      <c r="K24" s="189"/>
      <c r="L24" s="192"/>
      <c r="M24" s="189"/>
      <c r="N24" s="189"/>
      <c r="O24" s="189"/>
      <c r="P24" s="189"/>
      <c r="Q24" s="189"/>
      <c r="R24" s="360" t="s">
        <v>60</v>
      </c>
      <c r="S24" s="360" t="s">
        <v>60</v>
      </c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</row>
    <row r="25" spans="1:100" s="94" customFormat="1" ht="35" thickBot="1" x14ac:dyDescent="0.35">
      <c r="A25" s="189"/>
      <c r="B25" s="342" t="s">
        <v>234</v>
      </c>
      <c r="C25" s="198"/>
      <c r="D25" s="432" t="s">
        <v>67</v>
      </c>
      <c r="E25" s="189"/>
      <c r="F25" s="433" t="s">
        <v>175</v>
      </c>
      <c r="G25" s="433" t="s">
        <v>176</v>
      </c>
      <c r="H25" s="427"/>
      <c r="I25" s="199"/>
      <c r="J25" s="434" t="s">
        <v>177</v>
      </c>
      <c r="K25" s="189"/>
      <c r="L25" s="434" t="s">
        <v>24</v>
      </c>
      <c r="M25" s="189"/>
      <c r="N25" s="189"/>
      <c r="O25" s="189"/>
      <c r="P25" s="189"/>
      <c r="Q25" s="189"/>
      <c r="R25" s="360" t="s">
        <v>60</v>
      </c>
      <c r="S25" s="360" t="s">
        <v>60</v>
      </c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</row>
    <row r="26" spans="1:100" s="94" customFormat="1" ht="17.25" customHeight="1" thickBot="1" x14ac:dyDescent="0.35">
      <c r="A26" s="189"/>
      <c r="B26" s="343" t="s">
        <v>148</v>
      </c>
      <c r="C26" s="198"/>
      <c r="D26" s="129">
        <f>SUM(D27:D37)</f>
        <v>0</v>
      </c>
      <c r="E26" s="189"/>
      <c r="F26" s="129">
        <f>SUM(F27:F37)</f>
        <v>0</v>
      </c>
      <c r="G26" s="129">
        <f>SUM(G27:G37)</f>
        <v>0</v>
      </c>
      <c r="H26" s="427"/>
      <c r="I26" s="199"/>
      <c r="J26" s="200"/>
      <c r="K26" s="201"/>
      <c r="L26" s="200"/>
      <c r="M26" s="189"/>
      <c r="N26" s="189"/>
      <c r="O26" s="189"/>
      <c r="P26" s="189"/>
      <c r="Q26" s="189"/>
      <c r="R26" s="360" t="s">
        <v>60</v>
      </c>
      <c r="S26" s="360" t="s">
        <v>60</v>
      </c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</row>
    <row r="27" spans="1:100" s="94" customFormat="1" ht="12.5" x14ac:dyDescent="0.25">
      <c r="A27" s="189"/>
      <c r="B27" s="344" t="s">
        <v>178</v>
      </c>
      <c r="C27" s="190"/>
      <c r="D27" s="181">
        <f>F27+G27+J27</f>
        <v>0</v>
      </c>
      <c r="E27" s="189"/>
      <c r="F27" s="449"/>
      <c r="G27" s="450"/>
      <c r="H27" s="427"/>
      <c r="I27" s="219"/>
      <c r="J27" s="202"/>
      <c r="K27" s="189"/>
      <c r="L27" s="302"/>
      <c r="M27" s="189"/>
      <c r="N27" s="189"/>
      <c r="O27" s="189"/>
      <c r="P27" s="189"/>
      <c r="Q27" s="189"/>
      <c r="R27" s="360" t="s">
        <v>60</v>
      </c>
      <c r="S27" s="360" t="s">
        <v>60</v>
      </c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</row>
    <row r="28" spans="1:100" s="94" customFormat="1" ht="12.5" x14ac:dyDescent="0.25">
      <c r="A28" s="189"/>
      <c r="B28" s="345" t="s">
        <v>179</v>
      </c>
      <c r="C28" s="190"/>
      <c r="D28" s="181">
        <f t="shared" ref="D28:D37" si="0">F28+G28+J28</f>
        <v>0</v>
      </c>
      <c r="E28" s="189"/>
      <c r="F28" s="132"/>
      <c r="G28" s="203"/>
      <c r="H28" s="427"/>
      <c r="I28" s="219"/>
      <c r="J28" s="204"/>
      <c r="K28" s="189"/>
      <c r="L28" s="105"/>
      <c r="M28" s="189"/>
      <c r="N28" s="189"/>
      <c r="O28" s="189"/>
      <c r="P28" s="189"/>
      <c r="Q28" s="189"/>
      <c r="R28" s="360" t="s">
        <v>60</v>
      </c>
      <c r="S28" s="360" t="s">
        <v>60</v>
      </c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</row>
    <row r="29" spans="1:100" s="94" customFormat="1" ht="12.5" x14ac:dyDescent="0.25">
      <c r="A29" s="189"/>
      <c r="B29" s="345" t="s">
        <v>180</v>
      </c>
      <c r="C29" s="190"/>
      <c r="D29" s="181">
        <f t="shared" si="0"/>
        <v>0</v>
      </c>
      <c r="E29" s="189"/>
      <c r="F29" s="133"/>
      <c r="G29" s="205"/>
      <c r="H29" s="427"/>
      <c r="I29" s="219"/>
      <c r="J29" s="204"/>
      <c r="K29" s="189"/>
      <c r="L29" s="105"/>
      <c r="M29" s="189"/>
      <c r="N29" s="189"/>
      <c r="O29" s="189"/>
      <c r="P29" s="189"/>
      <c r="Q29" s="189"/>
      <c r="R29" s="360" t="s">
        <v>60</v>
      </c>
      <c r="S29" s="360" t="s">
        <v>60</v>
      </c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</row>
    <row r="30" spans="1:100" s="94" customFormat="1" ht="12.5" x14ac:dyDescent="0.25">
      <c r="A30" s="189"/>
      <c r="B30" s="345" t="s">
        <v>232</v>
      </c>
      <c r="C30" s="190"/>
      <c r="D30" s="181">
        <f t="shared" si="0"/>
        <v>0</v>
      </c>
      <c r="E30" s="189"/>
      <c r="F30" s="133"/>
      <c r="G30" s="205"/>
      <c r="H30" s="427"/>
      <c r="I30" s="219"/>
      <c r="J30" s="204"/>
      <c r="K30" s="189"/>
      <c r="L30" s="105"/>
      <c r="M30" s="189"/>
      <c r="N30" s="189"/>
      <c r="O30" s="189"/>
      <c r="P30" s="189"/>
      <c r="Q30" s="189"/>
      <c r="R30" s="360" t="s">
        <v>60</v>
      </c>
      <c r="S30" s="360" t="s">
        <v>60</v>
      </c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</row>
    <row r="31" spans="1:100" s="94" customFormat="1" ht="12.5" x14ac:dyDescent="0.25">
      <c r="A31" s="189"/>
      <c r="B31" s="345" t="s">
        <v>181</v>
      </c>
      <c r="C31" s="190"/>
      <c r="D31" s="181">
        <f t="shared" si="0"/>
        <v>0</v>
      </c>
      <c r="E31" s="189"/>
      <c r="F31" s="133"/>
      <c r="G31" s="205"/>
      <c r="H31" s="427"/>
      <c r="I31" s="219"/>
      <c r="J31" s="204"/>
      <c r="K31" s="189"/>
      <c r="L31" s="105"/>
      <c r="M31" s="189"/>
      <c r="N31" s="189"/>
      <c r="O31" s="189"/>
      <c r="P31" s="189"/>
      <c r="Q31" s="189"/>
      <c r="R31" s="360" t="s">
        <v>60</v>
      </c>
      <c r="S31" s="360" t="s">
        <v>60</v>
      </c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</row>
    <row r="32" spans="1:100" s="94" customFormat="1" ht="12.5" x14ac:dyDescent="0.25">
      <c r="A32" s="189"/>
      <c r="B32" s="345" t="s">
        <v>182</v>
      </c>
      <c r="C32" s="190"/>
      <c r="D32" s="181">
        <f t="shared" si="0"/>
        <v>0</v>
      </c>
      <c r="E32" s="189"/>
      <c r="F32" s="133"/>
      <c r="G32" s="205"/>
      <c r="H32" s="427"/>
      <c r="I32" s="219"/>
      <c r="J32" s="206"/>
      <c r="K32" s="189"/>
      <c r="L32" s="105"/>
      <c r="M32" s="189"/>
      <c r="N32" s="189"/>
      <c r="O32" s="189"/>
      <c r="P32" s="189"/>
      <c r="Q32" s="189"/>
      <c r="R32" s="360" t="s">
        <v>60</v>
      </c>
      <c r="S32" s="360" t="s">
        <v>60</v>
      </c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</row>
    <row r="33" spans="1:100" s="94" customFormat="1" ht="12.5" x14ac:dyDescent="0.25">
      <c r="A33" s="189"/>
      <c r="B33" s="345" t="s">
        <v>20</v>
      </c>
      <c r="C33" s="190"/>
      <c r="D33" s="181">
        <f t="shared" si="0"/>
        <v>0</v>
      </c>
      <c r="E33" s="189"/>
      <c r="F33" s="133"/>
      <c r="G33" s="205"/>
      <c r="H33" s="427"/>
      <c r="I33" s="219"/>
      <c r="J33" s="204"/>
      <c r="K33" s="189"/>
      <c r="L33" s="105"/>
      <c r="M33" s="189"/>
      <c r="N33" s="189"/>
      <c r="O33" s="189"/>
      <c r="P33" s="189"/>
      <c r="Q33" s="189"/>
      <c r="R33" s="360" t="s">
        <v>60</v>
      </c>
      <c r="S33" s="360" t="s">
        <v>60</v>
      </c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</row>
    <row r="34" spans="1:100" s="94" customFormat="1" ht="12.5" x14ac:dyDescent="0.25">
      <c r="A34" s="189"/>
      <c r="B34" s="345" t="s">
        <v>183</v>
      </c>
      <c r="C34" s="190"/>
      <c r="D34" s="181">
        <f t="shared" si="0"/>
        <v>0</v>
      </c>
      <c r="E34" s="189"/>
      <c r="F34" s="133"/>
      <c r="G34" s="207"/>
      <c r="H34" s="427"/>
      <c r="I34" s="219"/>
      <c r="J34" s="204"/>
      <c r="K34" s="189"/>
      <c r="L34" s="105"/>
      <c r="M34" s="189"/>
      <c r="N34" s="189"/>
      <c r="O34" s="189"/>
      <c r="P34" s="189"/>
      <c r="Q34" s="189"/>
      <c r="R34" s="360" t="s">
        <v>60</v>
      </c>
      <c r="S34" s="360" t="s">
        <v>60</v>
      </c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</row>
    <row r="35" spans="1:100" s="94" customFormat="1" ht="12.5" x14ac:dyDescent="0.25">
      <c r="A35" s="189"/>
      <c r="B35" s="345" t="s">
        <v>184</v>
      </c>
      <c r="C35" s="190"/>
      <c r="D35" s="181">
        <f t="shared" si="0"/>
        <v>0</v>
      </c>
      <c r="E35" s="189"/>
      <c r="F35" s="134"/>
      <c r="G35" s="205"/>
      <c r="H35" s="427"/>
      <c r="I35" s="219"/>
      <c r="J35" s="204"/>
      <c r="K35" s="189"/>
      <c r="L35" s="105"/>
      <c r="M35" s="189"/>
      <c r="N35" s="189"/>
      <c r="O35" s="189"/>
      <c r="P35" s="189"/>
      <c r="Q35" s="189"/>
      <c r="R35" s="360" t="s">
        <v>60</v>
      </c>
      <c r="S35" s="360" t="s">
        <v>60</v>
      </c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</row>
    <row r="36" spans="1:100" s="94" customFormat="1" ht="12.5" x14ac:dyDescent="0.25">
      <c r="A36" s="189"/>
      <c r="B36" s="346" t="s">
        <v>185</v>
      </c>
      <c r="C36" s="190"/>
      <c r="D36" s="182">
        <f t="shared" si="0"/>
        <v>0</v>
      </c>
      <c r="E36" s="189"/>
      <c r="F36" s="133"/>
      <c r="G36" s="205"/>
      <c r="H36" s="427"/>
      <c r="I36" s="219"/>
      <c r="J36" s="204"/>
      <c r="K36" s="189"/>
      <c r="L36" s="106"/>
      <c r="M36" s="189"/>
      <c r="N36" s="189"/>
      <c r="O36" s="189"/>
      <c r="P36" s="189"/>
      <c r="Q36" s="189"/>
      <c r="R36" s="360" t="s">
        <v>60</v>
      </c>
      <c r="S36" s="360" t="s">
        <v>60</v>
      </c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</row>
    <row r="37" spans="1:100" s="94" customFormat="1" ht="13" thickBot="1" x14ac:dyDescent="0.3">
      <c r="A37" s="189"/>
      <c r="B37" s="197" t="s">
        <v>32</v>
      </c>
      <c r="C37" s="190"/>
      <c r="D37" s="183">
        <f t="shared" si="0"/>
        <v>0</v>
      </c>
      <c r="E37" s="189"/>
      <c r="F37" s="135"/>
      <c r="G37" s="208"/>
      <c r="H37" s="427"/>
      <c r="I37" s="219"/>
      <c r="J37" s="209"/>
      <c r="K37" s="189"/>
      <c r="L37" s="107"/>
      <c r="M37" s="189"/>
      <c r="N37" s="189"/>
      <c r="O37" s="189"/>
      <c r="P37" s="189"/>
      <c r="Q37" s="189"/>
      <c r="R37" s="360" t="s">
        <v>60</v>
      </c>
      <c r="S37" s="360" t="s">
        <v>60</v>
      </c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</row>
    <row r="38" spans="1:100" s="94" customFormat="1" ht="17.25" customHeight="1" x14ac:dyDescent="0.3">
      <c r="A38" s="189"/>
      <c r="B38" s="343"/>
      <c r="C38" s="198"/>
      <c r="D38" s="189"/>
      <c r="E38" s="189"/>
      <c r="F38" s="189"/>
      <c r="G38" s="189"/>
      <c r="H38" s="111"/>
      <c r="I38" s="219"/>
      <c r="J38" s="191"/>
      <c r="K38" s="189"/>
      <c r="L38" s="192"/>
      <c r="M38" s="189"/>
      <c r="N38" s="189"/>
      <c r="O38" s="189"/>
      <c r="P38" s="189"/>
      <c r="Q38" s="189"/>
      <c r="R38" s="360" t="s">
        <v>60</v>
      </c>
      <c r="S38" s="360" t="s">
        <v>60</v>
      </c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</row>
    <row r="39" spans="1:100" s="94" customFormat="1" ht="30.65" hidden="1" customHeight="1" thickBot="1" x14ac:dyDescent="0.35">
      <c r="A39" s="189"/>
      <c r="B39" s="342" t="s">
        <v>186</v>
      </c>
      <c r="C39" s="198"/>
      <c r="D39" s="432" t="s">
        <v>67</v>
      </c>
      <c r="E39" s="189"/>
      <c r="F39" s="433" t="s">
        <v>330</v>
      </c>
      <c r="G39" s="433" t="s">
        <v>187</v>
      </c>
      <c r="H39" s="435" t="s">
        <v>188</v>
      </c>
      <c r="I39" s="219"/>
      <c r="J39" s="434" t="s">
        <v>177</v>
      </c>
      <c r="K39" s="210"/>
      <c r="L39" s="436" t="s">
        <v>24</v>
      </c>
      <c r="M39" s="189"/>
      <c r="N39" s="189"/>
      <c r="O39" s="189"/>
      <c r="P39" s="189"/>
      <c r="Q39" s="189"/>
      <c r="R39" s="360" t="s">
        <v>60</v>
      </c>
      <c r="S39" s="360" t="s">
        <v>61</v>
      </c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</row>
    <row r="40" spans="1:100" s="94" customFormat="1" ht="17.25" hidden="1" customHeight="1" thickBot="1" x14ac:dyDescent="0.35">
      <c r="A40" s="189"/>
      <c r="B40" s="351" t="s">
        <v>148</v>
      </c>
      <c r="C40" s="198"/>
      <c r="D40" s="108">
        <f>D41+D45</f>
        <v>0</v>
      </c>
      <c r="E40" s="189"/>
      <c r="F40" s="227"/>
      <c r="G40" s="200"/>
      <c r="H40" s="211"/>
      <c r="I40" s="431"/>
      <c r="J40" s="212"/>
      <c r="K40" s="201"/>
      <c r="L40" s="212"/>
      <c r="M40" s="189"/>
      <c r="N40" s="189"/>
      <c r="O40" s="189"/>
      <c r="P40" s="189"/>
      <c r="Q40" s="189"/>
      <c r="R40" s="360" t="s">
        <v>60</v>
      </c>
      <c r="S40" s="360" t="s">
        <v>61</v>
      </c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</row>
    <row r="41" spans="1:100" s="94" customFormat="1" ht="16.5" hidden="1" customHeight="1" x14ac:dyDescent="0.25">
      <c r="A41" s="189"/>
      <c r="B41" s="347" t="s">
        <v>189</v>
      </c>
      <c r="C41" s="190"/>
      <c r="D41" s="228">
        <f>D42+D43+D44</f>
        <v>0</v>
      </c>
      <c r="E41" s="189"/>
      <c r="F41" s="233"/>
      <c r="G41" s="213"/>
      <c r="H41" s="214"/>
      <c r="I41" s="199"/>
      <c r="J41" s="215"/>
      <c r="K41" s="189"/>
      <c r="L41" s="215"/>
      <c r="M41" s="189"/>
      <c r="N41" s="189"/>
      <c r="O41" s="189"/>
      <c r="P41" s="189"/>
      <c r="Q41" s="189"/>
      <c r="R41" s="360" t="s">
        <v>60</v>
      </c>
      <c r="S41" s="360" t="s">
        <v>61</v>
      </c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</row>
    <row r="42" spans="1:100" s="94" customFormat="1" ht="12.5" hidden="1" x14ac:dyDescent="0.25">
      <c r="A42" s="189"/>
      <c r="B42" s="346" t="s">
        <v>323</v>
      </c>
      <c r="C42" s="190"/>
      <c r="D42" s="229">
        <f>F42*G42*H42+J42</f>
        <v>0</v>
      </c>
      <c r="E42" s="231"/>
      <c r="F42" s="492"/>
      <c r="G42" s="493"/>
      <c r="H42" s="494"/>
      <c r="I42" s="516"/>
      <c r="J42" s="495"/>
      <c r="K42" s="231"/>
      <c r="L42" s="496"/>
      <c r="M42" s="189"/>
      <c r="N42" s="189"/>
      <c r="O42" s="189"/>
      <c r="P42" s="189"/>
      <c r="Q42" s="189"/>
      <c r="R42" s="360" t="s">
        <v>60</v>
      </c>
      <c r="S42" s="360" t="s">
        <v>61</v>
      </c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</row>
    <row r="43" spans="1:100" s="94" customFormat="1" ht="12.5" hidden="1" x14ac:dyDescent="0.25">
      <c r="A43" s="189"/>
      <c r="B43" s="345" t="s">
        <v>324</v>
      </c>
      <c r="C43" s="190"/>
      <c r="D43" s="229">
        <f>F43*G43*H43+J43</f>
        <v>0</v>
      </c>
      <c r="E43" s="231"/>
      <c r="F43" s="497"/>
      <c r="G43" s="498"/>
      <c r="H43" s="499"/>
      <c r="I43" s="516"/>
      <c r="J43" s="500"/>
      <c r="K43" s="231"/>
      <c r="L43" s="501"/>
      <c r="M43" s="189"/>
      <c r="N43" s="189"/>
      <c r="O43" s="189"/>
      <c r="P43" s="189"/>
      <c r="Q43" s="189"/>
      <c r="R43" s="360" t="s">
        <v>60</v>
      </c>
      <c r="S43" s="360" t="s">
        <v>61</v>
      </c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</row>
    <row r="44" spans="1:100" s="94" customFormat="1" ht="12.5" hidden="1" x14ac:dyDescent="0.25">
      <c r="A44" s="189"/>
      <c r="B44" s="346" t="s">
        <v>274</v>
      </c>
      <c r="C44" s="190"/>
      <c r="D44" s="229">
        <f>F44*G44*H44+J44</f>
        <v>0</v>
      </c>
      <c r="E44" s="231"/>
      <c r="F44" s="492"/>
      <c r="G44" s="493"/>
      <c r="H44" s="494"/>
      <c r="I44" s="516"/>
      <c r="J44" s="495"/>
      <c r="K44" s="231"/>
      <c r="L44" s="496"/>
      <c r="M44" s="189"/>
      <c r="N44" s="189"/>
      <c r="O44" s="189"/>
      <c r="P44" s="189"/>
      <c r="Q44" s="189"/>
      <c r="R44" s="360" t="s">
        <v>60</v>
      </c>
      <c r="S44" s="360" t="s">
        <v>61</v>
      </c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</row>
    <row r="45" spans="1:100" s="94" customFormat="1" ht="16.5" hidden="1" customHeight="1" x14ac:dyDescent="0.25">
      <c r="A45" s="189"/>
      <c r="B45" s="348" t="s">
        <v>190</v>
      </c>
      <c r="C45" s="190"/>
      <c r="D45" s="228">
        <f>D46+D47+D48</f>
        <v>0</v>
      </c>
      <c r="E45" s="231"/>
      <c r="F45" s="234"/>
      <c r="G45" s="517"/>
      <c r="H45" s="518"/>
      <c r="I45" s="516"/>
      <c r="J45" s="519"/>
      <c r="K45" s="231"/>
      <c r="L45" s="235"/>
      <c r="M45" s="189"/>
      <c r="N45" s="189"/>
      <c r="O45" s="189"/>
      <c r="P45" s="189"/>
      <c r="Q45" s="189"/>
      <c r="R45" s="360" t="s">
        <v>60</v>
      </c>
      <c r="S45" s="360" t="s">
        <v>61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</row>
    <row r="46" spans="1:100" s="94" customFormat="1" ht="12.5" hidden="1" x14ac:dyDescent="0.25">
      <c r="A46" s="189"/>
      <c r="B46" s="345" t="s">
        <v>325</v>
      </c>
      <c r="C46" s="190"/>
      <c r="D46" s="229">
        <f>F46*G46*H46+J46</f>
        <v>0</v>
      </c>
      <c r="E46" s="231"/>
      <c r="F46" s="492"/>
      <c r="G46" s="493"/>
      <c r="H46" s="494"/>
      <c r="I46" s="516"/>
      <c r="J46" s="495"/>
      <c r="K46" s="231"/>
      <c r="L46" s="496"/>
      <c r="M46" s="189"/>
      <c r="N46" s="189"/>
      <c r="O46" s="189"/>
      <c r="P46" s="189"/>
      <c r="Q46" s="189"/>
      <c r="R46" s="360" t="s">
        <v>60</v>
      </c>
      <c r="S46" s="360" t="s">
        <v>61</v>
      </c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</row>
    <row r="47" spans="1:100" s="94" customFormat="1" ht="12.5" hidden="1" x14ac:dyDescent="0.25">
      <c r="A47" s="189"/>
      <c r="B47" s="345" t="s">
        <v>326</v>
      </c>
      <c r="C47" s="190"/>
      <c r="D47" s="229">
        <f>F47*G47*H47+J47</f>
        <v>0</v>
      </c>
      <c r="E47" s="231"/>
      <c r="F47" s="492"/>
      <c r="G47" s="493"/>
      <c r="H47" s="494"/>
      <c r="I47" s="516"/>
      <c r="J47" s="495"/>
      <c r="K47" s="231"/>
      <c r="L47" s="496"/>
      <c r="M47" s="189"/>
      <c r="N47" s="189"/>
      <c r="O47" s="189"/>
      <c r="P47" s="189"/>
      <c r="Q47" s="189"/>
      <c r="R47" s="360" t="s">
        <v>60</v>
      </c>
      <c r="S47" s="360" t="s">
        <v>61</v>
      </c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</row>
    <row r="48" spans="1:100" s="94" customFormat="1" ht="13" hidden="1" thickBot="1" x14ac:dyDescent="0.3">
      <c r="A48" s="189"/>
      <c r="B48" s="197" t="s">
        <v>275</v>
      </c>
      <c r="C48" s="190"/>
      <c r="D48" s="230">
        <f>F48*G48*H48+J48</f>
        <v>0</v>
      </c>
      <c r="E48" s="231"/>
      <c r="F48" s="502"/>
      <c r="G48" s="503"/>
      <c r="H48" s="504"/>
      <c r="I48" s="516"/>
      <c r="J48" s="505"/>
      <c r="K48" s="231"/>
      <c r="L48" s="506"/>
      <c r="M48" s="189"/>
      <c r="N48" s="189"/>
      <c r="O48" s="189"/>
      <c r="P48" s="189"/>
      <c r="Q48" s="189"/>
      <c r="R48" s="360" t="s">
        <v>60</v>
      </c>
      <c r="S48" s="360" t="s">
        <v>61</v>
      </c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</row>
    <row r="49" spans="1:100" s="94" customFormat="1" ht="17.25" hidden="1" customHeight="1" thickBot="1" x14ac:dyDescent="0.35">
      <c r="A49" s="189"/>
      <c r="B49" s="343"/>
      <c r="C49" s="198"/>
      <c r="D49" s="231"/>
      <c r="E49" s="231"/>
      <c r="F49" s="231"/>
      <c r="G49" s="231"/>
      <c r="H49" s="520"/>
      <c r="I49" s="521"/>
      <c r="J49" s="522"/>
      <c r="K49" s="231"/>
      <c r="L49" s="523"/>
      <c r="M49" s="189"/>
      <c r="N49" s="189"/>
      <c r="O49" s="189"/>
      <c r="P49" s="189"/>
      <c r="Q49" s="189"/>
      <c r="R49" s="360" t="s">
        <v>60</v>
      </c>
      <c r="S49" s="360" t="s">
        <v>61</v>
      </c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</row>
    <row r="50" spans="1:100" s="94" customFormat="1" ht="34.4" hidden="1" customHeight="1" thickBot="1" x14ac:dyDescent="0.35">
      <c r="A50" s="189"/>
      <c r="B50" s="342" t="s">
        <v>191</v>
      </c>
      <c r="C50" s="198"/>
      <c r="D50" s="437" t="s">
        <v>67</v>
      </c>
      <c r="E50" s="231"/>
      <c r="F50" s="524" t="s">
        <v>330</v>
      </c>
      <c r="G50" s="524" t="s">
        <v>192</v>
      </c>
      <c r="H50" s="525" t="s">
        <v>193</v>
      </c>
      <c r="I50" s="521"/>
      <c r="J50" s="526" t="s">
        <v>177</v>
      </c>
      <c r="K50" s="231"/>
      <c r="L50" s="527" t="s">
        <v>24</v>
      </c>
      <c r="M50" s="189"/>
      <c r="N50" s="189"/>
      <c r="O50" s="189"/>
      <c r="P50" s="189"/>
      <c r="Q50" s="189"/>
      <c r="R50" s="360" t="s">
        <v>60</v>
      </c>
      <c r="S50" s="360" t="s">
        <v>61</v>
      </c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</row>
    <row r="51" spans="1:100" s="94" customFormat="1" ht="17.25" hidden="1" customHeight="1" thickBot="1" x14ac:dyDescent="0.35">
      <c r="A51" s="189"/>
      <c r="B51" s="351" t="s">
        <v>148</v>
      </c>
      <c r="C51" s="198"/>
      <c r="D51" s="232">
        <f>D52+D56</f>
        <v>0</v>
      </c>
      <c r="E51" s="231"/>
      <c r="F51" s="227"/>
      <c r="G51" s="528"/>
      <c r="H51" s="529"/>
      <c r="I51" s="530"/>
      <c r="J51" s="531"/>
      <c r="K51" s="532"/>
      <c r="L51" s="533"/>
      <c r="M51" s="189"/>
      <c r="N51" s="189"/>
      <c r="O51" s="189"/>
      <c r="P51" s="189"/>
      <c r="Q51" s="189"/>
      <c r="R51" s="360" t="s">
        <v>60</v>
      </c>
      <c r="S51" s="360" t="s">
        <v>61</v>
      </c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</row>
    <row r="52" spans="1:100" s="94" customFormat="1" ht="16.5" hidden="1" customHeight="1" x14ac:dyDescent="0.25">
      <c r="A52" s="189"/>
      <c r="B52" s="347" t="s">
        <v>189</v>
      </c>
      <c r="C52" s="190"/>
      <c r="D52" s="228">
        <f>D53+D54+D55</f>
        <v>0</v>
      </c>
      <c r="E52" s="231"/>
      <c r="F52" s="233"/>
      <c r="G52" s="534"/>
      <c r="H52" s="535"/>
      <c r="I52" s="521"/>
      <c r="J52" s="536"/>
      <c r="K52" s="231"/>
      <c r="L52" s="536"/>
      <c r="M52" s="189"/>
      <c r="N52" s="189"/>
      <c r="O52" s="189"/>
      <c r="P52" s="189"/>
      <c r="Q52" s="189"/>
      <c r="R52" s="360" t="s">
        <v>60</v>
      </c>
      <c r="S52" s="360" t="s">
        <v>61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</row>
    <row r="53" spans="1:100" s="94" customFormat="1" ht="12.5" hidden="1" x14ac:dyDescent="0.25">
      <c r="A53" s="189"/>
      <c r="B53" s="346" t="s">
        <v>323</v>
      </c>
      <c r="C53" s="190"/>
      <c r="D53" s="229">
        <f>F53*G53*H53+J53</f>
        <v>0</v>
      </c>
      <c r="E53" s="231"/>
      <c r="F53" s="492"/>
      <c r="G53" s="493"/>
      <c r="H53" s="494"/>
      <c r="I53" s="516"/>
      <c r="J53" s="495"/>
      <c r="K53" s="231"/>
      <c r="L53" s="496"/>
      <c r="M53" s="189"/>
      <c r="N53" s="189"/>
      <c r="O53" s="189"/>
      <c r="P53" s="189"/>
      <c r="Q53" s="189"/>
      <c r="R53" s="360" t="s">
        <v>60</v>
      </c>
      <c r="S53" s="360" t="s">
        <v>61</v>
      </c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</row>
    <row r="54" spans="1:100" s="94" customFormat="1" ht="12.5" hidden="1" x14ac:dyDescent="0.25">
      <c r="A54" s="189"/>
      <c r="B54" s="345" t="s">
        <v>324</v>
      </c>
      <c r="C54" s="190"/>
      <c r="D54" s="229">
        <f>F54*G54*H54+J54</f>
        <v>0</v>
      </c>
      <c r="E54" s="231"/>
      <c r="F54" s="497"/>
      <c r="G54" s="498"/>
      <c r="H54" s="499"/>
      <c r="I54" s="516"/>
      <c r="J54" s="500"/>
      <c r="K54" s="231"/>
      <c r="L54" s="501"/>
      <c r="M54" s="189"/>
      <c r="N54" s="189"/>
      <c r="O54" s="189"/>
      <c r="P54" s="189"/>
      <c r="Q54" s="189"/>
      <c r="R54" s="360" t="s">
        <v>60</v>
      </c>
      <c r="S54" s="360" t="s">
        <v>61</v>
      </c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</row>
    <row r="55" spans="1:100" s="94" customFormat="1" ht="12.5" hidden="1" x14ac:dyDescent="0.25">
      <c r="A55" s="189"/>
      <c r="B55" s="346" t="s">
        <v>274</v>
      </c>
      <c r="C55" s="190"/>
      <c r="D55" s="229">
        <f>F55*G55*H55+J55</f>
        <v>0</v>
      </c>
      <c r="E55" s="231"/>
      <c r="F55" s="492"/>
      <c r="G55" s="493"/>
      <c r="H55" s="494"/>
      <c r="I55" s="516"/>
      <c r="J55" s="495"/>
      <c r="K55" s="231"/>
      <c r="L55" s="496"/>
      <c r="M55" s="189"/>
      <c r="N55" s="189"/>
      <c r="O55" s="189"/>
      <c r="P55" s="189"/>
      <c r="Q55" s="189"/>
      <c r="R55" s="360" t="s">
        <v>60</v>
      </c>
      <c r="S55" s="360" t="s">
        <v>61</v>
      </c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</row>
    <row r="56" spans="1:100" s="94" customFormat="1" ht="16.5" hidden="1" customHeight="1" x14ac:dyDescent="0.25">
      <c r="A56" s="189"/>
      <c r="B56" s="348" t="s">
        <v>190</v>
      </c>
      <c r="C56" s="190"/>
      <c r="D56" s="228">
        <f>D57+D58+D59</f>
        <v>0</v>
      </c>
      <c r="E56" s="231"/>
      <c r="F56" s="234"/>
      <c r="G56" s="517"/>
      <c r="H56" s="518"/>
      <c r="I56" s="516"/>
      <c r="J56" s="519"/>
      <c r="K56" s="231"/>
      <c r="L56" s="235"/>
      <c r="M56" s="189"/>
      <c r="N56" s="189"/>
      <c r="O56" s="189"/>
      <c r="P56" s="189"/>
      <c r="Q56" s="189"/>
      <c r="R56" s="360" t="s">
        <v>60</v>
      </c>
      <c r="S56" s="360" t="s">
        <v>61</v>
      </c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</row>
    <row r="57" spans="1:100" s="94" customFormat="1" ht="12.5" hidden="1" x14ac:dyDescent="0.25">
      <c r="A57" s="189"/>
      <c r="B57" s="345" t="s">
        <v>325</v>
      </c>
      <c r="C57" s="190"/>
      <c r="D57" s="229">
        <f>F57*G57*H57+J57</f>
        <v>0</v>
      </c>
      <c r="E57" s="231"/>
      <c r="F57" s="492"/>
      <c r="G57" s="493"/>
      <c r="H57" s="494"/>
      <c r="I57" s="516"/>
      <c r="J57" s="495"/>
      <c r="K57" s="231"/>
      <c r="L57" s="496"/>
      <c r="M57" s="189"/>
      <c r="N57" s="189"/>
      <c r="O57" s="189"/>
      <c r="P57" s="189"/>
      <c r="Q57" s="189"/>
      <c r="R57" s="360" t="s">
        <v>60</v>
      </c>
      <c r="S57" s="360" t="s">
        <v>61</v>
      </c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</row>
    <row r="58" spans="1:100" s="94" customFormat="1" ht="12.5" hidden="1" x14ac:dyDescent="0.25">
      <c r="A58" s="189"/>
      <c r="B58" s="345" t="s">
        <v>326</v>
      </c>
      <c r="C58" s="190"/>
      <c r="D58" s="229">
        <f>F58*G58*H58+J58</f>
        <v>0</v>
      </c>
      <c r="E58" s="231"/>
      <c r="F58" s="492"/>
      <c r="G58" s="493"/>
      <c r="H58" s="494"/>
      <c r="I58" s="516"/>
      <c r="J58" s="495"/>
      <c r="K58" s="231"/>
      <c r="L58" s="496"/>
      <c r="M58" s="189"/>
      <c r="N58" s="189"/>
      <c r="O58" s="189"/>
      <c r="P58" s="189"/>
      <c r="Q58" s="189"/>
      <c r="R58" s="360" t="s">
        <v>60</v>
      </c>
      <c r="S58" s="360" t="s">
        <v>61</v>
      </c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</row>
    <row r="59" spans="1:100" s="94" customFormat="1" ht="13" hidden="1" thickBot="1" x14ac:dyDescent="0.3">
      <c r="A59" s="189"/>
      <c r="B59" s="197" t="s">
        <v>275</v>
      </c>
      <c r="C59" s="190"/>
      <c r="D59" s="230">
        <f>F59*G59*H59+J59</f>
        <v>0</v>
      </c>
      <c r="E59" s="231"/>
      <c r="F59" s="502"/>
      <c r="G59" s="503"/>
      <c r="H59" s="504"/>
      <c r="I59" s="516"/>
      <c r="J59" s="505"/>
      <c r="K59" s="231"/>
      <c r="L59" s="506"/>
      <c r="M59" s="189"/>
      <c r="N59" s="189"/>
      <c r="O59" s="189"/>
      <c r="P59" s="189"/>
      <c r="Q59" s="189"/>
      <c r="R59" s="360" t="s">
        <v>60</v>
      </c>
      <c r="S59" s="360" t="s">
        <v>61</v>
      </c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</row>
    <row r="60" spans="1:100" s="430" customFormat="1" ht="17.25" hidden="1" customHeight="1" thickBot="1" x14ac:dyDescent="0.3">
      <c r="A60" s="136"/>
      <c r="B60" s="428"/>
      <c r="C60" s="136"/>
      <c r="D60" s="429"/>
      <c r="E60" s="537"/>
      <c r="F60" s="537"/>
      <c r="G60" s="537"/>
      <c r="H60" s="538"/>
      <c r="I60" s="521"/>
      <c r="J60" s="539"/>
      <c r="K60" s="537"/>
      <c r="L60" s="540"/>
      <c r="M60" s="136"/>
      <c r="N60" s="136"/>
      <c r="O60" s="136"/>
      <c r="P60" s="136"/>
      <c r="Q60" s="136"/>
      <c r="R60" s="360" t="s">
        <v>60</v>
      </c>
      <c r="S60" s="360" t="s">
        <v>61</v>
      </c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</row>
    <row r="61" spans="1:100" s="94" customFormat="1" ht="30.65" hidden="1" customHeight="1" thickBot="1" x14ac:dyDescent="0.35">
      <c r="A61" s="189"/>
      <c r="B61" s="342" t="s">
        <v>194</v>
      </c>
      <c r="C61" s="198"/>
      <c r="D61" s="438" t="s">
        <v>67</v>
      </c>
      <c r="E61" s="231"/>
      <c r="F61" s="524" t="s">
        <v>330</v>
      </c>
      <c r="G61" s="524" t="s">
        <v>195</v>
      </c>
      <c r="H61" s="525" t="s">
        <v>196</v>
      </c>
      <c r="I61" s="541"/>
      <c r="J61" s="526" t="s">
        <v>177</v>
      </c>
      <c r="K61" s="542"/>
      <c r="L61" s="527" t="s">
        <v>24</v>
      </c>
      <c r="M61" s="189"/>
      <c r="N61" s="189"/>
      <c r="O61" s="189"/>
      <c r="P61" s="189"/>
      <c r="Q61" s="189"/>
      <c r="R61" s="360" t="s">
        <v>60</v>
      </c>
      <c r="S61" s="360" t="s">
        <v>61</v>
      </c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</row>
    <row r="62" spans="1:100" s="94" customFormat="1" ht="17.25" hidden="1" customHeight="1" thickBot="1" x14ac:dyDescent="0.35">
      <c r="A62" s="189"/>
      <c r="B62" s="351" t="s">
        <v>148</v>
      </c>
      <c r="C62" s="198"/>
      <c r="D62" s="232">
        <f>D63+D67</f>
        <v>0</v>
      </c>
      <c r="E62" s="231"/>
      <c r="F62" s="227"/>
      <c r="G62" s="528"/>
      <c r="H62" s="529"/>
      <c r="I62" s="530"/>
      <c r="J62" s="531"/>
      <c r="K62" s="532"/>
      <c r="L62" s="531"/>
      <c r="M62" s="189"/>
      <c r="N62" s="189"/>
      <c r="O62" s="189"/>
      <c r="P62" s="189"/>
      <c r="Q62" s="189"/>
      <c r="R62" s="360" t="s">
        <v>60</v>
      </c>
      <c r="S62" s="360" t="s">
        <v>61</v>
      </c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</row>
    <row r="63" spans="1:100" s="110" customFormat="1" ht="16.5" hidden="1" customHeight="1" x14ac:dyDescent="0.25">
      <c r="A63" s="217"/>
      <c r="B63" s="347" t="s">
        <v>189</v>
      </c>
      <c r="C63" s="218"/>
      <c r="D63" s="228">
        <f>D64+D65+D66</f>
        <v>0</v>
      </c>
      <c r="E63" s="543"/>
      <c r="F63" s="233"/>
      <c r="G63" s="534"/>
      <c r="H63" s="535"/>
      <c r="I63" s="516"/>
      <c r="J63" s="536"/>
      <c r="K63" s="543"/>
      <c r="L63" s="536"/>
      <c r="M63" s="217"/>
      <c r="N63" s="217"/>
      <c r="O63" s="217"/>
      <c r="P63" s="217"/>
      <c r="Q63" s="217"/>
      <c r="R63" s="360" t="s">
        <v>60</v>
      </c>
      <c r="S63" s="360" t="s">
        <v>61</v>
      </c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</row>
    <row r="64" spans="1:100" s="110" customFormat="1" ht="12.5" hidden="1" x14ac:dyDescent="0.25">
      <c r="A64" s="217"/>
      <c r="B64" s="346" t="s">
        <v>323</v>
      </c>
      <c r="C64" s="218"/>
      <c r="D64" s="229">
        <f>F64*G64*H64+J64</f>
        <v>0</v>
      </c>
      <c r="E64" s="543"/>
      <c r="F64" s="492"/>
      <c r="G64" s="493"/>
      <c r="H64" s="494"/>
      <c r="I64" s="516"/>
      <c r="J64" s="495"/>
      <c r="K64" s="543"/>
      <c r="L64" s="496"/>
      <c r="M64" s="217"/>
      <c r="N64" s="217"/>
      <c r="O64" s="217"/>
      <c r="P64" s="217"/>
      <c r="Q64" s="217"/>
      <c r="R64" s="360" t="s">
        <v>60</v>
      </c>
      <c r="S64" s="360" t="s">
        <v>61</v>
      </c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</row>
    <row r="65" spans="1:100" s="110" customFormat="1" ht="12.5" hidden="1" x14ac:dyDescent="0.25">
      <c r="A65" s="217"/>
      <c r="B65" s="345" t="s">
        <v>324</v>
      </c>
      <c r="C65" s="218"/>
      <c r="D65" s="229">
        <f>F65*G65*H65+J65</f>
        <v>0</v>
      </c>
      <c r="E65" s="543"/>
      <c r="F65" s="497"/>
      <c r="G65" s="498"/>
      <c r="H65" s="499"/>
      <c r="I65" s="516"/>
      <c r="J65" s="500"/>
      <c r="K65" s="543"/>
      <c r="L65" s="501"/>
      <c r="M65" s="217"/>
      <c r="N65" s="217"/>
      <c r="O65" s="217"/>
      <c r="P65" s="217"/>
      <c r="Q65" s="217"/>
      <c r="R65" s="360" t="s">
        <v>60</v>
      </c>
      <c r="S65" s="360" t="s">
        <v>61</v>
      </c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</row>
    <row r="66" spans="1:100" s="110" customFormat="1" ht="12.5" hidden="1" x14ac:dyDescent="0.25">
      <c r="A66" s="217"/>
      <c r="B66" s="346" t="s">
        <v>274</v>
      </c>
      <c r="C66" s="218"/>
      <c r="D66" s="229">
        <f>F66*G66*H66+J66</f>
        <v>0</v>
      </c>
      <c r="E66" s="543"/>
      <c r="F66" s="492"/>
      <c r="G66" s="493"/>
      <c r="H66" s="494"/>
      <c r="I66" s="516"/>
      <c r="J66" s="495"/>
      <c r="K66" s="543"/>
      <c r="L66" s="496"/>
      <c r="M66" s="217"/>
      <c r="N66" s="217"/>
      <c r="O66" s="217"/>
      <c r="P66" s="217"/>
      <c r="Q66" s="217"/>
      <c r="R66" s="360" t="s">
        <v>60</v>
      </c>
      <c r="S66" s="360" t="s">
        <v>61</v>
      </c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</row>
    <row r="67" spans="1:100" s="110" customFormat="1" ht="16.5" hidden="1" customHeight="1" x14ac:dyDescent="0.25">
      <c r="A67" s="217"/>
      <c r="B67" s="348" t="s">
        <v>190</v>
      </c>
      <c r="C67" s="218"/>
      <c r="D67" s="228">
        <f>D68+D69+D70</f>
        <v>0</v>
      </c>
      <c r="E67" s="543"/>
      <c r="F67" s="234"/>
      <c r="G67" s="517"/>
      <c r="H67" s="518"/>
      <c r="I67" s="516"/>
      <c r="J67" s="519"/>
      <c r="K67" s="543"/>
      <c r="L67" s="235"/>
      <c r="M67" s="217"/>
      <c r="N67" s="217"/>
      <c r="O67" s="217"/>
      <c r="P67" s="217"/>
      <c r="Q67" s="217"/>
      <c r="R67" s="360" t="s">
        <v>60</v>
      </c>
      <c r="S67" s="360" t="s">
        <v>61</v>
      </c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</row>
    <row r="68" spans="1:100" s="110" customFormat="1" ht="12.5" hidden="1" x14ac:dyDescent="0.25">
      <c r="A68" s="217"/>
      <c r="B68" s="345" t="s">
        <v>325</v>
      </c>
      <c r="C68" s="218"/>
      <c r="D68" s="229">
        <f>F68*G68*H68+J68</f>
        <v>0</v>
      </c>
      <c r="E68" s="543"/>
      <c r="F68" s="492"/>
      <c r="G68" s="493"/>
      <c r="H68" s="494"/>
      <c r="I68" s="516"/>
      <c r="J68" s="495"/>
      <c r="K68" s="543"/>
      <c r="L68" s="496"/>
      <c r="M68" s="217"/>
      <c r="N68" s="217"/>
      <c r="O68" s="217"/>
      <c r="P68" s="217"/>
      <c r="Q68" s="217"/>
      <c r="R68" s="360" t="s">
        <v>60</v>
      </c>
      <c r="S68" s="360" t="s">
        <v>61</v>
      </c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</row>
    <row r="69" spans="1:100" s="110" customFormat="1" ht="12.5" hidden="1" x14ac:dyDescent="0.25">
      <c r="A69" s="217"/>
      <c r="B69" s="345" t="s">
        <v>326</v>
      </c>
      <c r="C69" s="218"/>
      <c r="D69" s="229">
        <f>F69*G69*H69+J69</f>
        <v>0</v>
      </c>
      <c r="E69" s="543"/>
      <c r="F69" s="492"/>
      <c r="G69" s="493"/>
      <c r="H69" s="494"/>
      <c r="I69" s="516"/>
      <c r="J69" s="495"/>
      <c r="K69" s="543"/>
      <c r="L69" s="496"/>
      <c r="M69" s="217"/>
      <c r="N69" s="217"/>
      <c r="O69" s="217"/>
      <c r="P69" s="217"/>
      <c r="Q69" s="217"/>
      <c r="R69" s="360" t="s">
        <v>60</v>
      </c>
      <c r="S69" s="360" t="s">
        <v>61</v>
      </c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</row>
    <row r="70" spans="1:100" s="110" customFormat="1" ht="13" hidden="1" thickBot="1" x14ac:dyDescent="0.3">
      <c r="A70" s="217"/>
      <c r="B70" s="197" t="s">
        <v>275</v>
      </c>
      <c r="C70" s="218"/>
      <c r="D70" s="230">
        <f>F70*G70*H70+J70</f>
        <v>0</v>
      </c>
      <c r="E70" s="543"/>
      <c r="F70" s="502"/>
      <c r="G70" s="503"/>
      <c r="H70" s="504"/>
      <c r="I70" s="516"/>
      <c r="J70" s="505"/>
      <c r="K70" s="543"/>
      <c r="L70" s="506"/>
      <c r="M70" s="217"/>
      <c r="N70" s="217"/>
      <c r="O70" s="217"/>
      <c r="P70" s="217"/>
      <c r="Q70" s="217"/>
      <c r="R70" s="360" t="s">
        <v>60</v>
      </c>
      <c r="S70" s="360" t="s">
        <v>61</v>
      </c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</row>
    <row r="71" spans="1:100" s="94" customFormat="1" ht="17.25" hidden="1" customHeight="1" thickBot="1" x14ac:dyDescent="0.35">
      <c r="A71" s="189"/>
      <c r="B71" s="343"/>
      <c r="C71" s="198"/>
      <c r="D71" s="231"/>
      <c r="E71" s="231"/>
      <c r="F71" s="231"/>
      <c r="G71" s="231"/>
      <c r="H71" s="520"/>
      <c r="I71" s="521"/>
      <c r="J71" s="522"/>
      <c r="K71" s="231"/>
      <c r="L71" s="523"/>
      <c r="M71" s="189"/>
      <c r="N71" s="189"/>
      <c r="O71" s="189"/>
      <c r="P71" s="189"/>
      <c r="Q71" s="189"/>
      <c r="R71" s="360" t="s">
        <v>60</v>
      </c>
      <c r="S71" s="360" t="s">
        <v>61</v>
      </c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</row>
    <row r="72" spans="1:100" s="94" customFormat="1" ht="45.65" hidden="1" customHeight="1" thickBot="1" x14ac:dyDescent="0.35">
      <c r="A72" s="189"/>
      <c r="B72" s="342" t="s">
        <v>197</v>
      </c>
      <c r="C72" s="198"/>
      <c r="D72" s="437" t="s">
        <v>67</v>
      </c>
      <c r="E72" s="231"/>
      <c r="F72" s="524" t="s">
        <v>330</v>
      </c>
      <c r="G72" s="524" t="s">
        <v>198</v>
      </c>
      <c r="H72" s="525" t="s">
        <v>199</v>
      </c>
      <c r="I72" s="521"/>
      <c r="J72" s="526" t="s">
        <v>177</v>
      </c>
      <c r="K72" s="231"/>
      <c r="L72" s="527" t="s">
        <v>24</v>
      </c>
      <c r="M72" s="189"/>
      <c r="N72" s="189"/>
      <c r="O72" s="189"/>
      <c r="P72" s="189"/>
      <c r="Q72" s="189"/>
      <c r="R72" s="360" t="s">
        <v>60</v>
      </c>
      <c r="S72" s="360" t="s">
        <v>61</v>
      </c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</row>
    <row r="73" spans="1:100" s="94" customFormat="1" ht="21" hidden="1" customHeight="1" thickBot="1" x14ac:dyDescent="0.35">
      <c r="A73" s="189"/>
      <c r="B73" s="351" t="s">
        <v>148</v>
      </c>
      <c r="C73" s="198"/>
      <c r="D73" s="232">
        <f>SUM(D74:D81)</f>
        <v>0</v>
      </c>
      <c r="E73" s="231"/>
      <c r="F73" s="227"/>
      <c r="G73" s="528"/>
      <c r="H73" s="529"/>
      <c r="I73" s="530"/>
      <c r="J73" s="531"/>
      <c r="K73" s="532"/>
      <c r="L73" s="531"/>
      <c r="M73" s="189"/>
      <c r="N73" s="189"/>
      <c r="O73" s="189"/>
      <c r="P73" s="189"/>
      <c r="Q73" s="189"/>
      <c r="R73" s="360" t="s">
        <v>60</v>
      </c>
      <c r="S73" s="360" t="s">
        <v>61</v>
      </c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</row>
    <row r="74" spans="1:100" s="94" customFormat="1" ht="12.5" hidden="1" x14ac:dyDescent="0.25">
      <c r="A74" s="189"/>
      <c r="B74" s="344" t="s">
        <v>200</v>
      </c>
      <c r="C74" s="189"/>
      <c r="D74" s="229">
        <f t="shared" ref="D74:D81" si="1">F74*G74*H74+J74</f>
        <v>0</v>
      </c>
      <c r="E74" s="231"/>
      <c r="F74" s="507"/>
      <c r="G74" s="508"/>
      <c r="H74" s="509"/>
      <c r="I74" s="544"/>
      <c r="J74" s="510"/>
      <c r="K74" s="231"/>
      <c r="L74" s="510"/>
      <c r="M74" s="189"/>
      <c r="N74" s="189"/>
      <c r="O74" s="189"/>
      <c r="P74" s="189"/>
      <c r="Q74" s="189"/>
      <c r="R74" s="360" t="s">
        <v>60</v>
      </c>
      <c r="S74" s="360" t="s">
        <v>61</v>
      </c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</row>
    <row r="75" spans="1:100" s="94" customFormat="1" ht="12.5" hidden="1" x14ac:dyDescent="0.25">
      <c r="A75" s="189"/>
      <c r="B75" s="345" t="s">
        <v>201</v>
      </c>
      <c r="C75" s="220"/>
      <c r="D75" s="229">
        <f t="shared" si="1"/>
        <v>0</v>
      </c>
      <c r="E75" s="545"/>
      <c r="F75" s="497"/>
      <c r="G75" s="498"/>
      <c r="H75" s="499"/>
      <c r="I75" s="544"/>
      <c r="J75" s="500"/>
      <c r="K75" s="231"/>
      <c r="L75" s="511"/>
      <c r="M75" s="189"/>
      <c r="N75" s="189"/>
      <c r="O75" s="189"/>
      <c r="P75" s="189"/>
      <c r="Q75" s="189"/>
      <c r="R75" s="360" t="s">
        <v>60</v>
      </c>
      <c r="S75" s="360" t="s">
        <v>61</v>
      </c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</row>
    <row r="76" spans="1:100" s="94" customFormat="1" ht="12.5" hidden="1" x14ac:dyDescent="0.25">
      <c r="A76" s="189"/>
      <c r="B76" s="345" t="s">
        <v>202</v>
      </c>
      <c r="C76" s="220"/>
      <c r="D76" s="229">
        <f t="shared" si="1"/>
        <v>0</v>
      </c>
      <c r="E76" s="545"/>
      <c r="F76" s="492"/>
      <c r="G76" s="493"/>
      <c r="H76" s="494"/>
      <c r="I76" s="544"/>
      <c r="J76" s="495"/>
      <c r="K76" s="231"/>
      <c r="L76" s="511"/>
      <c r="M76" s="189"/>
      <c r="N76" s="189"/>
      <c r="O76" s="189"/>
      <c r="P76" s="189"/>
      <c r="Q76" s="189"/>
      <c r="R76" s="360" t="s">
        <v>60</v>
      </c>
      <c r="S76" s="360" t="s">
        <v>61</v>
      </c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</row>
    <row r="77" spans="1:100" s="94" customFormat="1" ht="12.5" hidden="1" x14ac:dyDescent="0.25">
      <c r="A77" s="189"/>
      <c r="B77" s="346" t="s">
        <v>203</v>
      </c>
      <c r="C77" s="220"/>
      <c r="D77" s="229">
        <f t="shared" si="1"/>
        <v>0</v>
      </c>
      <c r="E77" s="545"/>
      <c r="F77" s="492"/>
      <c r="G77" s="493"/>
      <c r="H77" s="494"/>
      <c r="I77" s="544"/>
      <c r="J77" s="495"/>
      <c r="K77" s="231"/>
      <c r="L77" s="512"/>
      <c r="M77" s="189"/>
      <c r="N77" s="189"/>
      <c r="O77" s="189"/>
      <c r="P77" s="189"/>
      <c r="Q77" s="189"/>
      <c r="R77" s="360" t="s">
        <v>60</v>
      </c>
      <c r="S77" s="360" t="s">
        <v>61</v>
      </c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</row>
    <row r="78" spans="1:100" s="94" customFormat="1" ht="12.5" hidden="1" x14ac:dyDescent="0.25">
      <c r="A78" s="189"/>
      <c r="B78" s="345" t="s">
        <v>204</v>
      </c>
      <c r="C78" s="220"/>
      <c r="D78" s="229">
        <f t="shared" si="1"/>
        <v>0</v>
      </c>
      <c r="E78" s="545"/>
      <c r="F78" s="492"/>
      <c r="G78" s="493"/>
      <c r="H78" s="494"/>
      <c r="I78" s="544"/>
      <c r="J78" s="495"/>
      <c r="K78" s="231"/>
      <c r="L78" s="511"/>
      <c r="M78" s="189"/>
      <c r="N78" s="189"/>
      <c r="O78" s="189"/>
      <c r="P78" s="189"/>
      <c r="Q78" s="189"/>
      <c r="R78" s="360" t="s">
        <v>60</v>
      </c>
      <c r="S78" s="360" t="s">
        <v>61</v>
      </c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</row>
    <row r="79" spans="1:100" s="94" customFormat="1" ht="12.5" hidden="1" x14ac:dyDescent="0.25">
      <c r="A79" s="189"/>
      <c r="B79" s="346" t="s">
        <v>205</v>
      </c>
      <c r="C79" s="220"/>
      <c r="D79" s="229">
        <f t="shared" si="1"/>
        <v>0</v>
      </c>
      <c r="E79" s="545"/>
      <c r="F79" s="492"/>
      <c r="G79" s="493"/>
      <c r="H79" s="494"/>
      <c r="I79" s="544"/>
      <c r="J79" s="495"/>
      <c r="K79" s="231"/>
      <c r="L79" s="512"/>
      <c r="M79" s="189"/>
      <c r="N79" s="189"/>
      <c r="O79" s="189"/>
      <c r="P79" s="189"/>
      <c r="Q79" s="189"/>
      <c r="R79" s="360" t="s">
        <v>60</v>
      </c>
      <c r="S79" s="360" t="s">
        <v>61</v>
      </c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</row>
    <row r="80" spans="1:100" s="94" customFormat="1" ht="12.5" hidden="1" x14ac:dyDescent="0.25">
      <c r="A80" s="189"/>
      <c r="B80" s="346" t="s">
        <v>206</v>
      </c>
      <c r="C80" s="220"/>
      <c r="D80" s="229">
        <f t="shared" si="1"/>
        <v>0</v>
      </c>
      <c r="E80" s="545"/>
      <c r="F80" s="492"/>
      <c r="G80" s="493"/>
      <c r="H80" s="494"/>
      <c r="I80" s="544"/>
      <c r="J80" s="495"/>
      <c r="K80" s="231"/>
      <c r="L80" s="512"/>
      <c r="M80" s="189"/>
      <c r="N80" s="189"/>
      <c r="O80" s="189"/>
      <c r="P80" s="189"/>
      <c r="Q80" s="189"/>
      <c r="R80" s="360" t="s">
        <v>60</v>
      </c>
      <c r="S80" s="360" t="s">
        <v>61</v>
      </c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</row>
    <row r="81" spans="1:100" s="94" customFormat="1" ht="13" hidden="1" thickBot="1" x14ac:dyDescent="0.3">
      <c r="A81" s="189"/>
      <c r="B81" s="197" t="s">
        <v>207</v>
      </c>
      <c r="C81" s="190"/>
      <c r="D81" s="230">
        <f t="shared" si="1"/>
        <v>0</v>
      </c>
      <c r="E81" s="231"/>
      <c r="F81" s="502"/>
      <c r="G81" s="503"/>
      <c r="H81" s="504"/>
      <c r="I81" s="544"/>
      <c r="J81" s="505"/>
      <c r="K81" s="231"/>
      <c r="L81" s="506"/>
      <c r="M81" s="189"/>
      <c r="N81" s="189"/>
      <c r="O81" s="189"/>
      <c r="P81" s="189"/>
      <c r="Q81" s="189"/>
      <c r="R81" s="360" t="s">
        <v>60</v>
      </c>
      <c r="S81" s="360" t="s">
        <v>61</v>
      </c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</row>
    <row r="82" spans="1:100" s="94" customFormat="1" ht="17.25" hidden="1" customHeight="1" thickBot="1" x14ac:dyDescent="0.35">
      <c r="A82" s="189"/>
      <c r="B82" s="343"/>
      <c r="C82" s="198"/>
      <c r="D82" s="231"/>
      <c r="E82" s="231"/>
      <c r="F82" s="231"/>
      <c r="G82" s="231"/>
      <c r="H82" s="131"/>
      <c r="I82" s="521"/>
      <c r="J82" s="522"/>
      <c r="K82" s="231"/>
      <c r="L82" s="523"/>
      <c r="M82" s="189"/>
      <c r="N82" s="189"/>
      <c r="O82" s="189"/>
      <c r="P82" s="189"/>
      <c r="Q82" s="189"/>
      <c r="R82" s="360" t="s">
        <v>60</v>
      </c>
      <c r="S82" s="360" t="s">
        <v>61</v>
      </c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</row>
    <row r="83" spans="1:100" s="94" customFormat="1" ht="33.65" hidden="1" customHeight="1" thickBot="1" x14ac:dyDescent="0.35">
      <c r="A83" s="189"/>
      <c r="B83" s="342" t="s">
        <v>208</v>
      </c>
      <c r="C83" s="198"/>
      <c r="D83" s="437" t="s">
        <v>67</v>
      </c>
      <c r="E83" s="231"/>
      <c r="F83" s="524" t="s">
        <v>330</v>
      </c>
      <c r="G83" s="524" t="s">
        <v>331</v>
      </c>
      <c r="H83" s="131"/>
      <c r="I83" s="521"/>
      <c r="J83" s="526" t="s">
        <v>177</v>
      </c>
      <c r="K83" s="542"/>
      <c r="L83" s="527" t="s">
        <v>209</v>
      </c>
      <c r="M83" s="189"/>
      <c r="N83" s="189"/>
      <c r="O83" s="189"/>
      <c r="P83" s="189"/>
      <c r="Q83" s="189"/>
      <c r="R83" s="360" t="s">
        <v>60</v>
      </c>
      <c r="S83" s="360" t="s">
        <v>61</v>
      </c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</row>
    <row r="84" spans="1:100" s="94" customFormat="1" ht="17.25" hidden="1" customHeight="1" thickBot="1" x14ac:dyDescent="0.35">
      <c r="A84" s="189"/>
      <c r="B84" s="351" t="s">
        <v>148</v>
      </c>
      <c r="C84" s="198"/>
      <c r="D84" s="232">
        <f>SUM(D85:D86)</f>
        <v>0</v>
      </c>
      <c r="E84" s="231"/>
      <c r="F84" s="227"/>
      <c r="G84" s="528"/>
      <c r="H84" s="33"/>
      <c r="I84" s="530"/>
      <c r="J84" s="531"/>
      <c r="K84" s="532"/>
      <c r="L84" s="531"/>
      <c r="M84" s="189"/>
      <c r="N84" s="189"/>
      <c r="O84" s="189"/>
      <c r="P84" s="189"/>
      <c r="Q84" s="189"/>
      <c r="R84" s="360" t="s">
        <v>60</v>
      </c>
      <c r="S84" s="360" t="s">
        <v>61</v>
      </c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</row>
    <row r="85" spans="1:100" s="94" customFormat="1" ht="12.5" hidden="1" x14ac:dyDescent="0.25">
      <c r="A85" s="189"/>
      <c r="B85" s="344" t="s">
        <v>210</v>
      </c>
      <c r="C85" s="189"/>
      <c r="D85" s="513"/>
      <c r="E85" s="231"/>
      <c r="F85" s="507"/>
      <c r="G85" s="546" t="str">
        <f>IF(AND(D85&gt;0,F85&gt;0),D85/F85,"")</f>
        <v/>
      </c>
      <c r="H85" s="131"/>
      <c r="I85" s="516"/>
      <c r="J85" s="510"/>
      <c r="K85" s="231"/>
      <c r="L85" s="510"/>
      <c r="M85" s="189"/>
      <c r="N85" s="189"/>
      <c r="O85" s="189"/>
      <c r="P85" s="189"/>
      <c r="Q85" s="189"/>
      <c r="R85" s="360" t="s">
        <v>60</v>
      </c>
      <c r="S85" s="360" t="s">
        <v>61</v>
      </c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</row>
    <row r="86" spans="1:100" s="94" customFormat="1" ht="13" hidden="1" thickBot="1" x14ac:dyDescent="0.3">
      <c r="A86" s="189"/>
      <c r="B86" s="197" t="s">
        <v>211</v>
      </c>
      <c r="C86" s="190"/>
      <c r="D86" s="514"/>
      <c r="E86" s="231"/>
      <c r="F86" s="502"/>
      <c r="G86" s="547" t="str">
        <f>IF(AND(D86&gt;0,F86&gt;0),D86/F86,"")</f>
        <v/>
      </c>
      <c r="H86" s="520"/>
      <c r="I86" s="516"/>
      <c r="J86" s="505"/>
      <c r="K86" s="231"/>
      <c r="L86" s="515"/>
      <c r="M86" s="189"/>
      <c r="N86" s="189"/>
      <c r="O86" s="189"/>
      <c r="P86" s="189"/>
      <c r="Q86" s="189"/>
      <c r="R86" s="360" t="s">
        <v>60</v>
      </c>
      <c r="S86" s="360" t="s">
        <v>61</v>
      </c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</row>
    <row r="87" spans="1:100" s="94" customFormat="1" ht="17.25" hidden="1" customHeight="1" thickBot="1" x14ac:dyDescent="0.35">
      <c r="A87" s="189"/>
      <c r="B87" s="343"/>
      <c r="C87" s="198"/>
      <c r="D87" s="548"/>
      <c r="E87" s="231"/>
      <c r="F87" s="231"/>
      <c r="G87" s="231"/>
      <c r="H87" s="131"/>
      <c r="I87" s="521"/>
      <c r="J87" s="522"/>
      <c r="K87" s="231"/>
      <c r="L87" s="523"/>
      <c r="M87" s="189"/>
      <c r="N87" s="189"/>
      <c r="O87" s="189"/>
      <c r="P87" s="189"/>
      <c r="Q87" s="189"/>
      <c r="R87" s="360" t="s">
        <v>60</v>
      </c>
      <c r="S87" s="360" t="s">
        <v>61</v>
      </c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</row>
    <row r="88" spans="1:100" s="94" customFormat="1" ht="27.65" hidden="1" customHeight="1" thickBot="1" x14ac:dyDescent="0.35">
      <c r="A88" s="189"/>
      <c r="B88" s="342" t="s">
        <v>212</v>
      </c>
      <c r="C88" s="198"/>
      <c r="D88" s="549" t="s">
        <v>67</v>
      </c>
      <c r="E88" s="231"/>
      <c r="F88" s="524" t="s">
        <v>330</v>
      </c>
      <c r="G88" s="524" t="s">
        <v>331</v>
      </c>
      <c r="H88" s="538"/>
      <c r="I88" s="521"/>
      <c r="J88" s="526" t="s">
        <v>177</v>
      </c>
      <c r="K88" s="231"/>
      <c r="L88" s="527" t="s">
        <v>209</v>
      </c>
      <c r="M88" s="189"/>
      <c r="N88" s="189"/>
      <c r="O88" s="189"/>
      <c r="P88" s="189"/>
      <c r="Q88" s="189"/>
      <c r="R88" s="360" t="s">
        <v>60</v>
      </c>
      <c r="S88" s="360" t="s">
        <v>61</v>
      </c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</row>
    <row r="89" spans="1:100" s="94" customFormat="1" ht="17.25" hidden="1" customHeight="1" thickBot="1" x14ac:dyDescent="0.35">
      <c r="A89" s="189"/>
      <c r="B89" s="351" t="s">
        <v>148</v>
      </c>
      <c r="C89" s="198"/>
      <c r="D89" s="232">
        <f>SUM(D90:D91)</f>
        <v>0</v>
      </c>
      <c r="E89" s="231"/>
      <c r="F89" s="227"/>
      <c r="G89" s="528"/>
      <c r="H89" s="550"/>
      <c r="I89" s="530"/>
      <c r="J89" s="531"/>
      <c r="K89" s="532"/>
      <c r="L89" s="531"/>
      <c r="M89" s="189"/>
      <c r="N89" s="189"/>
      <c r="O89" s="189"/>
      <c r="P89" s="189"/>
      <c r="Q89" s="189"/>
      <c r="R89" s="360" t="s">
        <v>60</v>
      </c>
      <c r="S89" s="360" t="s">
        <v>61</v>
      </c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</row>
    <row r="90" spans="1:100" s="94" customFormat="1" ht="12.5" hidden="1" x14ac:dyDescent="0.25">
      <c r="A90" s="189"/>
      <c r="B90" s="344" t="s">
        <v>213</v>
      </c>
      <c r="C90" s="189"/>
      <c r="D90" s="513"/>
      <c r="E90" s="231"/>
      <c r="F90" s="507"/>
      <c r="G90" s="546" t="str">
        <f t="shared" ref="G90:G91" si="2">IF(AND(D90&gt;0,F90&gt;0),D90/F90,"")</f>
        <v/>
      </c>
      <c r="H90" s="520"/>
      <c r="I90" s="516"/>
      <c r="J90" s="510"/>
      <c r="K90" s="231"/>
      <c r="L90" s="510"/>
      <c r="M90" s="189"/>
      <c r="N90" s="189"/>
      <c r="O90" s="189"/>
      <c r="P90" s="189"/>
      <c r="Q90" s="189"/>
      <c r="R90" s="360" t="s">
        <v>60</v>
      </c>
      <c r="S90" s="360" t="s">
        <v>61</v>
      </c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</row>
    <row r="91" spans="1:100" s="94" customFormat="1" ht="13" hidden="1" thickBot="1" x14ac:dyDescent="0.3">
      <c r="A91" s="189"/>
      <c r="B91" s="197" t="s">
        <v>214</v>
      </c>
      <c r="C91" s="190"/>
      <c r="D91" s="514"/>
      <c r="E91" s="231"/>
      <c r="F91" s="502"/>
      <c r="G91" s="547" t="str">
        <f t="shared" si="2"/>
        <v/>
      </c>
      <c r="H91" s="520"/>
      <c r="I91" s="516"/>
      <c r="J91" s="505"/>
      <c r="K91" s="231"/>
      <c r="L91" s="515"/>
      <c r="M91" s="189"/>
      <c r="N91" s="189"/>
      <c r="O91" s="189"/>
      <c r="P91" s="189"/>
      <c r="Q91" s="189"/>
      <c r="R91" s="360" t="s">
        <v>60</v>
      </c>
      <c r="S91" s="360" t="s">
        <v>61</v>
      </c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</row>
    <row r="92" spans="1:100" s="112" customFormat="1" ht="17.25" hidden="1" customHeight="1" thickBot="1" x14ac:dyDescent="0.3">
      <c r="B92" s="352"/>
      <c r="C92" s="221"/>
      <c r="D92" s="551"/>
      <c r="E92" s="552"/>
      <c r="F92" s="552"/>
      <c r="G92" s="552"/>
      <c r="H92" s="553"/>
      <c r="I92" s="521"/>
      <c r="J92" s="554"/>
      <c r="K92" s="552"/>
      <c r="L92" s="555"/>
      <c r="M92" s="221"/>
      <c r="N92" s="221"/>
      <c r="R92" s="360" t="s">
        <v>60</v>
      </c>
      <c r="S92" s="360" t="s">
        <v>61</v>
      </c>
    </row>
    <row r="93" spans="1:100" s="94" customFormat="1" ht="30.65" hidden="1" customHeight="1" thickBot="1" x14ac:dyDescent="0.35">
      <c r="A93" s="189"/>
      <c r="B93" s="342" t="s">
        <v>215</v>
      </c>
      <c r="C93" s="198"/>
      <c r="D93" s="549" t="s">
        <v>67</v>
      </c>
      <c r="E93" s="231"/>
      <c r="F93" s="524" t="s">
        <v>330</v>
      </c>
      <c r="G93" s="524" t="s">
        <v>331</v>
      </c>
      <c r="H93" s="131"/>
      <c r="I93" s="521"/>
      <c r="J93" s="526" t="s">
        <v>177</v>
      </c>
      <c r="K93" s="231"/>
      <c r="L93" s="527" t="s">
        <v>209</v>
      </c>
      <c r="M93" s="189"/>
      <c r="N93" s="189"/>
      <c r="O93" s="189"/>
      <c r="P93" s="189"/>
      <c r="Q93" s="189"/>
      <c r="R93" s="360" t="s">
        <v>60</v>
      </c>
      <c r="S93" s="360" t="s">
        <v>61</v>
      </c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</row>
    <row r="94" spans="1:100" s="94" customFormat="1" ht="17.25" hidden="1" customHeight="1" thickBot="1" x14ac:dyDescent="0.35">
      <c r="A94" s="189"/>
      <c r="B94" s="351" t="s">
        <v>148</v>
      </c>
      <c r="C94" s="198"/>
      <c r="D94" s="232">
        <f>SUM(D95:D96)</f>
        <v>0</v>
      </c>
      <c r="E94" s="231"/>
      <c r="F94" s="227"/>
      <c r="G94" s="528"/>
      <c r="H94" s="33"/>
      <c r="I94" s="530"/>
      <c r="J94" s="531"/>
      <c r="K94" s="532"/>
      <c r="L94" s="531"/>
      <c r="M94" s="189"/>
      <c r="N94" s="189"/>
      <c r="O94" s="189"/>
      <c r="P94" s="189"/>
      <c r="Q94" s="189"/>
      <c r="R94" s="360" t="s">
        <v>60</v>
      </c>
      <c r="S94" s="360" t="s">
        <v>61</v>
      </c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</row>
    <row r="95" spans="1:100" s="94" customFormat="1" ht="12.5" hidden="1" x14ac:dyDescent="0.25">
      <c r="A95" s="189"/>
      <c r="B95" s="344" t="s">
        <v>327</v>
      </c>
      <c r="C95" s="189"/>
      <c r="D95" s="513"/>
      <c r="E95" s="231"/>
      <c r="F95" s="507"/>
      <c r="G95" s="546" t="str">
        <f t="shared" ref="G95:G96" si="3">IF(AND(D95&gt;0,F95&gt;0),D95/F95,"")</f>
        <v/>
      </c>
      <c r="H95" s="131"/>
      <c r="I95" s="516"/>
      <c r="J95" s="510"/>
      <c r="K95" s="231"/>
      <c r="L95" s="510"/>
      <c r="M95" s="222"/>
      <c r="N95" s="222"/>
      <c r="O95" s="189"/>
      <c r="P95" s="189"/>
      <c r="Q95" s="189"/>
      <c r="R95" s="360" t="s">
        <v>60</v>
      </c>
      <c r="S95" s="360" t="s">
        <v>61</v>
      </c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</row>
    <row r="96" spans="1:100" s="94" customFormat="1" ht="13" hidden="1" thickBot="1" x14ac:dyDescent="0.3">
      <c r="A96" s="189"/>
      <c r="B96" s="197" t="s">
        <v>328</v>
      </c>
      <c r="C96" s="190"/>
      <c r="D96" s="514"/>
      <c r="E96" s="231"/>
      <c r="F96" s="502"/>
      <c r="G96" s="547" t="str">
        <f t="shared" si="3"/>
        <v/>
      </c>
      <c r="H96" s="520"/>
      <c r="I96" s="516"/>
      <c r="J96" s="505"/>
      <c r="K96" s="231"/>
      <c r="L96" s="515"/>
      <c r="M96" s="189"/>
      <c r="N96" s="189"/>
      <c r="O96" s="189"/>
      <c r="P96" s="189"/>
      <c r="Q96" s="189"/>
      <c r="R96" s="360" t="s">
        <v>60</v>
      </c>
      <c r="S96" s="360" t="s">
        <v>61</v>
      </c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</row>
    <row r="97" spans="1:100" s="94" customFormat="1" ht="17.25" customHeight="1" x14ac:dyDescent="0.25">
      <c r="A97" s="189"/>
      <c r="B97" s="222"/>
      <c r="C97" s="222"/>
      <c r="D97" s="222"/>
      <c r="E97" s="222"/>
      <c r="F97" s="222"/>
      <c r="G97" s="222"/>
      <c r="H97" s="223"/>
      <c r="I97" s="137"/>
      <c r="J97" s="224"/>
      <c r="K97" s="222"/>
      <c r="L97" s="225"/>
      <c r="M97" s="222"/>
      <c r="N97" s="222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</row>
    <row r="98" spans="1:100" s="94" customFormat="1" ht="12.5" x14ac:dyDescent="0.25">
      <c r="A98" s="189"/>
      <c r="B98" s="189"/>
      <c r="C98" s="189"/>
      <c r="D98" s="189"/>
      <c r="E98" s="189"/>
      <c r="F98" s="189"/>
      <c r="G98" s="189"/>
      <c r="H98" s="111"/>
      <c r="I98" s="137"/>
      <c r="J98" s="191"/>
      <c r="K98" s="189"/>
      <c r="L98" s="192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89"/>
      <c r="CU98" s="189"/>
      <c r="CV98" s="189"/>
    </row>
    <row r="99" spans="1:100" s="94" customFormat="1" ht="12.5" x14ac:dyDescent="0.25">
      <c r="A99" s="189"/>
      <c r="B99" s="189"/>
      <c r="C99" s="189"/>
      <c r="D99" s="189"/>
      <c r="E99" s="189"/>
      <c r="F99" s="189"/>
      <c r="G99" s="189"/>
      <c r="H99" s="111"/>
      <c r="I99" s="137"/>
      <c r="J99" s="191"/>
      <c r="K99" s="189"/>
      <c r="L99" s="192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</row>
    <row r="100" spans="1:100" s="94" customFormat="1" ht="12.5" x14ac:dyDescent="0.25">
      <c r="A100" s="189"/>
      <c r="B100" s="189"/>
      <c r="C100" s="189"/>
      <c r="D100" s="189"/>
      <c r="E100" s="189"/>
      <c r="F100" s="189"/>
      <c r="G100" s="189"/>
      <c r="H100" s="111"/>
      <c r="I100" s="137"/>
      <c r="J100" s="191"/>
      <c r="K100" s="189"/>
      <c r="L100" s="192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</row>
    <row r="101" spans="1:100" s="94" customFormat="1" ht="12.5" x14ac:dyDescent="0.25">
      <c r="A101" s="189"/>
      <c r="B101" s="189"/>
      <c r="C101" s="189"/>
      <c r="D101" s="189"/>
      <c r="E101" s="189"/>
      <c r="F101" s="189"/>
      <c r="G101" s="189"/>
      <c r="H101" s="111"/>
      <c r="I101" s="137"/>
      <c r="J101" s="191"/>
      <c r="K101" s="189"/>
      <c r="L101" s="192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</row>
    <row r="102" spans="1:100" s="94" customFormat="1" ht="12.5" x14ac:dyDescent="0.25">
      <c r="A102" s="189"/>
      <c r="B102" s="189"/>
      <c r="C102" s="189"/>
      <c r="D102" s="189"/>
      <c r="E102" s="189"/>
      <c r="F102" s="189"/>
      <c r="G102" s="189"/>
      <c r="H102" s="111"/>
      <c r="I102" s="137"/>
      <c r="J102" s="191"/>
      <c r="K102" s="189"/>
      <c r="L102" s="192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</row>
    <row r="103" spans="1:100" s="94" customFormat="1" ht="12.5" x14ac:dyDescent="0.25">
      <c r="A103" s="189"/>
      <c r="B103" s="189"/>
      <c r="C103" s="189"/>
      <c r="D103" s="189"/>
      <c r="E103" s="189"/>
      <c r="F103" s="189"/>
      <c r="G103" s="189"/>
      <c r="H103" s="111"/>
      <c r="I103" s="137"/>
      <c r="J103" s="191"/>
      <c r="K103" s="189"/>
      <c r="L103" s="192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</row>
    <row r="104" spans="1:100" s="94" customFormat="1" ht="12.5" x14ac:dyDescent="0.25">
      <c r="A104" s="189"/>
      <c r="B104" s="189"/>
      <c r="C104" s="189"/>
      <c r="D104" s="189"/>
      <c r="E104" s="189"/>
      <c r="F104" s="189"/>
      <c r="G104" s="189"/>
      <c r="H104" s="111"/>
      <c r="I104" s="137"/>
      <c r="J104" s="191"/>
      <c r="K104" s="189"/>
      <c r="L104" s="192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</row>
    <row r="105" spans="1:100" s="94" customFormat="1" ht="12.5" x14ac:dyDescent="0.25">
      <c r="A105" s="189"/>
      <c r="B105" s="189"/>
      <c r="C105" s="189"/>
      <c r="D105" s="189"/>
      <c r="E105" s="189"/>
      <c r="F105" s="189"/>
      <c r="G105" s="189"/>
      <c r="H105" s="111"/>
      <c r="I105" s="137"/>
      <c r="J105" s="191"/>
      <c r="K105" s="189"/>
      <c r="L105" s="192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</row>
    <row r="106" spans="1:100" s="94" customFormat="1" ht="12.5" x14ac:dyDescent="0.25">
      <c r="A106" s="189"/>
      <c r="B106" s="189"/>
      <c r="C106" s="189"/>
      <c r="D106" s="189"/>
      <c r="E106" s="189"/>
      <c r="F106" s="189"/>
      <c r="G106" s="189"/>
      <c r="H106" s="111"/>
      <c r="I106" s="137"/>
      <c r="J106" s="191"/>
      <c r="K106" s="189"/>
      <c r="L106" s="192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</row>
    <row r="107" spans="1:100" s="94" customFormat="1" ht="12.5" x14ac:dyDescent="0.25">
      <c r="A107" s="189"/>
      <c r="B107" s="189"/>
      <c r="C107" s="189"/>
      <c r="D107" s="189"/>
      <c r="E107" s="189"/>
      <c r="F107" s="189"/>
      <c r="G107" s="189"/>
      <c r="H107" s="111"/>
      <c r="I107" s="137"/>
      <c r="J107" s="191"/>
      <c r="K107" s="189"/>
      <c r="L107" s="192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</row>
    <row r="108" spans="1:100" s="94" customFormat="1" ht="12.5" x14ac:dyDescent="0.25">
      <c r="A108" s="189"/>
      <c r="B108" s="189"/>
      <c r="C108" s="189"/>
      <c r="D108" s="189"/>
      <c r="E108" s="189"/>
      <c r="F108" s="189"/>
      <c r="G108" s="189"/>
      <c r="H108" s="111"/>
      <c r="I108" s="137"/>
      <c r="J108" s="191"/>
      <c r="K108" s="189"/>
      <c r="L108" s="192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</row>
    <row r="109" spans="1:100" s="94" customFormat="1" ht="12.5" x14ac:dyDescent="0.25">
      <c r="A109" s="189"/>
      <c r="B109" s="189"/>
      <c r="C109" s="189"/>
      <c r="D109" s="189"/>
      <c r="E109" s="189"/>
      <c r="F109" s="189"/>
      <c r="G109" s="189"/>
      <c r="H109" s="111"/>
      <c r="I109" s="137"/>
      <c r="J109" s="191"/>
      <c r="K109" s="189"/>
      <c r="L109" s="192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</row>
    <row r="110" spans="1:100" s="94" customFormat="1" ht="12.5" x14ac:dyDescent="0.25">
      <c r="A110" s="189"/>
      <c r="B110" s="189"/>
      <c r="C110" s="189"/>
      <c r="D110" s="189"/>
      <c r="E110" s="189"/>
      <c r="F110" s="189"/>
      <c r="G110" s="189"/>
      <c r="H110" s="111"/>
      <c r="I110" s="137"/>
      <c r="J110" s="191"/>
      <c r="K110" s="189"/>
      <c r="L110" s="192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</row>
    <row r="111" spans="1:100" s="94" customFormat="1" ht="12.5" x14ac:dyDescent="0.25">
      <c r="A111" s="189"/>
      <c r="B111" s="189"/>
      <c r="C111" s="189"/>
      <c r="D111" s="189"/>
      <c r="E111" s="189"/>
      <c r="F111" s="189"/>
      <c r="G111" s="189"/>
      <c r="H111" s="111"/>
      <c r="I111" s="137"/>
      <c r="J111" s="191"/>
      <c r="K111" s="189"/>
      <c r="L111" s="192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</row>
    <row r="112" spans="1:100" s="94" customFormat="1" ht="12.5" x14ac:dyDescent="0.25">
      <c r="A112" s="189"/>
      <c r="B112" s="189"/>
      <c r="C112" s="189"/>
      <c r="D112" s="189"/>
      <c r="E112" s="189"/>
      <c r="F112" s="189"/>
      <c r="G112" s="189"/>
      <c r="H112" s="111"/>
      <c r="I112" s="137"/>
      <c r="J112" s="191"/>
      <c r="K112" s="189"/>
      <c r="L112" s="192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</row>
    <row r="113" spans="1:100" s="94" customFormat="1" ht="12.5" x14ac:dyDescent="0.25">
      <c r="A113" s="189"/>
      <c r="B113" s="189"/>
      <c r="C113" s="189"/>
      <c r="D113" s="189"/>
      <c r="E113" s="189"/>
      <c r="F113" s="189"/>
      <c r="G113" s="189"/>
      <c r="H113" s="111"/>
      <c r="I113" s="137"/>
      <c r="J113" s="191"/>
      <c r="K113" s="189"/>
      <c r="L113" s="192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  <c r="CG113" s="189"/>
      <c r="CH113" s="189"/>
      <c r="CI113" s="189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</row>
    <row r="114" spans="1:100" s="94" customFormat="1" ht="12.5" x14ac:dyDescent="0.25">
      <c r="A114" s="189"/>
      <c r="B114" s="189"/>
      <c r="C114" s="189"/>
      <c r="D114" s="189"/>
      <c r="E114" s="189"/>
      <c r="F114" s="189"/>
      <c r="G114" s="189"/>
      <c r="H114" s="111"/>
      <c r="I114" s="137"/>
      <c r="J114" s="191"/>
      <c r="K114" s="189"/>
      <c r="L114" s="192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</row>
    <row r="115" spans="1:100" s="94" customFormat="1" ht="12.5" x14ac:dyDescent="0.25">
      <c r="A115" s="189"/>
      <c r="B115" s="189"/>
      <c r="C115" s="189"/>
      <c r="D115" s="189"/>
      <c r="E115" s="189"/>
      <c r="F115" s="189"/>
      <c r="G115" s="189"/>
      <c r="H115" s="111"/>
      <c r="I115" s="137"/>
      <c r="J115" s="191"/>
      <c r="K115" s="189"/>
      <c r="L115" s="192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</row>
    <row r="116" spans="1:100" s="94" customFormat="1" ht="12.5" x14ac:dyDescent="0.25">
      <c r="A116" s="189"/>
      <c r="B116" s="189"/>
      <c r="C116" s="189"/>
      <c r="D116" s="189"/>
      <c r="E116" s="189"/>
      <c r="F116" s="189"/>
      <c r="G116" s="189"/>
      <c r="H116" s="111"/>
      <c r="I116" s="137"/>
      <c r="J116" s="191"/>
      <c r="K116" s="189"/>
      <c r="L116" s="192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89"/>
      <c r="CR116" s="189"/>
      <c r="CS116" s="189"/>
      <c r="CT116" s="189"/>
      <c r="CU116" s="189"/>
      <c r="CV116" s="189"/>
    </row>
    <row r="117" spans="1:100" s="94" customFormat="1" ht="12.5" x14ac:dyDescent="0.25">
      <c r="A117" s="189"/>
      <c r="B117" s="189"/>
      <c r="C117" s="189"/>
      <c r="D117" s="189"/>
      <c r="E117" s="189"/>
      <c r="F117" s="189"/>
      <c r="G117" s="189"/>
      <c r="H117" s="111"/>
      <c r="I117" s="137"/>
      <c r="J117" s="191"/>
      <c r="K117" s="189"/>
      <c r="L117" s="192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89"/>
      <c r="CR117" s="189"/>
      <c r="CS117" s="189"/>
      <c r="CT117" s="189"/>
      <c r="CU117" s="189"/>
      <c r="CV117" s="189"/>
    </row>
    <row r="118" spans="1:100" s="94" customFormat="1" ht="12.5" x14ac:dyDescent="0.25">
      <c r="A118" s="189"/>
      <c r="B118" s="189"/>
      <c r="C118" s="189"/>
      <c r="D118" s="189"/>
      <c r="E118" s="189"/>
      <c r="F118" s="189"/>
      <c r="G118" s="189"/>
      <c r="H118" s="111"/>
      <c r="I118" s="137"/>
      <c r="J118" s="191"/>
      <c r="K118" s="189"/>
      <c r="L118" s="192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89"/>
      <c r="CR118" s="189"/>
      <c r="CS118" s="189"/>
      <c r="CT118" s="189"/>
      <c r="CU118" s="189"/>
      <c r="CV118" s="189"/>
    </row>
    <row r="119" spans="1:100" s="94" customFormat="1" ht="12.5" x14ac:dyDescent="0.25">
      <c r="A119" s="189"/>
      <c r="B119" s="189"/>
      <c r="C119" s="189"/>
      <c r="D119" s="189"/>
      <c r="E119" s="189"/>
      <c r="F119" s="189"/>
      <c r="G119" s="189"/>
      <c r="H119" s="111"/>
      <c r="I119" s="137"/>
      <c r="J119" s="191"/>
      <c r="K119" s="189"/>
      <c r="L119" s="192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</row>
    <row r="120" spans="1:100" s="94" customFormat="1" ht="12.5" x14ac:dyDescent="0.25">
      <c r="A120" s="189"/>
      <c r="B120" s="189"/>
      <c r="C120" s="189"/>
      <c r="D120" s="189"/>
      <c r="E120" s="189"/>
      <c r="F120" s="189"/>
      <c r="G120" s="189"/>
      <c r="H120" s="111"/>
      <c r="I120" s="137"/>
      <c r="J120" s="191"/>
      <c r="K120" s="189"/>
      <c r="L120" s="192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/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</row>
    <row r="121" spans="1:100" s="94" customFormat="1" ht="12.5" x14ac:dyDescent="0.25">
      <c r="A121" s="189"/>
      <c r="B121" s="189"/>
      <c r="C121" s="189"/>
      <c r="D121" s="189"/>
      <c r="E121" s="189"/>
      <c r="F121" s="189"/>
      <c r="G121" s="189"/>
      <c r="H121" s="111"/>
      <c r="I121" s="137"/>
      <c r="J121" s="191"/>
      <c r="K121" s="189"/>
      <c r="L121" s="192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</row>
    <row r="122" spans="1:100" s="94" customFormat="1" ht="12.5" x14ac:dyDescent="0.25">
      <c r="A122" s="189"/>
      <c r="B122" s="189"/>
      <c r="C122" s="189"/>
      <c r="D122" s="189"/>
      <c r="E122" s="189"/>
      <c r="F122" s="189"/>
      <c r="G122" s="189"/>
      <c r="H122" s="111"/>
      <c r="I122" s="137"/>
      <c r="J122" s="191"/>
      <c r="K122" s="189"/>
      <c r="L122" s="192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  <c r="BS122" s="189"/>
      <c r="BT122" s="189"/>
      <c r="BU122" s="189"/>
      <c r="BV122" s="189"/>
      <c r="BW122" s="189"/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</row>
    <row r="123" spans="1:100" s="94" customFormat="1" ht="12.5" x14ac:dyDescent="0.25">
      <c r="A123" s="189"/>
      <c r="B123" s="189"/>
      <c r="C123" s="189"/>
      <c r="D123" s="189"/>
      <c r="E123" s="189"/>
      <c r="F123" s="189"/>
      <c r="G123" s="189"/>
      <c r="H123" s="111"/>
      <c r="I123" s="137"/>
      <c r="J123" s="191"/>
      <c r="K123" s="189"/>
      <c r="L123" s="192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</row>
    <row r="124" spans="1:100" s="94" customFormat="1" ht="12.5" x14ac:dyDescent="0.25">
      <c r="A124" s="189"/>
      <c r="B124" s="189"/>
      <c r="C124" s="189"/>
      <c r="D124" s="189"/>
      <c r="E124" s="189"/>
      <c r="F124" s="189"/>
      <c r="G124" s="189"/>
      <c r="H124" s="111"/>
      <c r="I124" s="137"/>
      <c r="J124" s="191"/>
      <c r="K124" s="189"/>
      <c r="L124" s="192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  <c r="BS124" s="189"/>
      <c r="BT124" s="189"/>
      <c r="BU124" s="189"/>
      <c r="BV124" s="189"/>
      <c r="BW124" s="189"/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</row>
    <row r="125" spans="1:100" s="94" customFormat="1" ht="12.5" x14ac:dyDescent="0.25">
      <c r="A125" s="189"/>
      <c r="B125" s="189"/>
      <c r="C125" s="189"/>
      <c r="D125" s="189"/>
      <c r="E125" s="189"/>
      <c r="F125" s="189"/>
      <c r="G125" s="189"/>
      <c r="H125" s="111"/>
      <c r="I125" s="137"/>
      <c r="J125" s="191"/>
      <c r="K125" s="189"/>
      <c r="L125" s="192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189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</row>
    <row r="126" spans="1:100" s="94" customFormat="1" ht="12.5" x14ac:dyDescent="0.25">
      <c r="A126" s="189"/>
      <c r="B126" s="189"/>
      <c r="C126" s="189"/>
      <c r="D126" s="189"/>
      <c r="E126" s="189"/>
      <c r="F126" s="189"/>
      <c r="G126" s="189"/>
      <c r="H126" s="111"/>
      <c r="I126" s="137"/>
      <c r="J126" s="191"/>
      <c r="K126" s="189"/>
      <c r="L126" s="192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</row>
    <row r="127" spans="1:100" s="94" customFormat="1" ht="12.5" x14ac:dyDescent="0.25">
      <c r="A127" s="189"/>
      <c r="B127" s="189"/>
      <c r="C127" s="189"/>
      <c r="D127" s="189"/>
      <c r="E127" s="189"/>
      <c r="F127" s="189"/>
      <c r="G127" s="189"/>
      <c r="H127" s="111"/>
      <c r="I127" s="137"/>
      <c r="J127" s="191"/>
      <c r="K127" s="189"/>
      <c r="L127" s="192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</row>
    <row r="128" spans="1:100" s="94" customFormat="1" ht="12.5" x14ac:dyDescent="0.25">
      <c r="A128" s="189"/>
      <c r="B128" s="189"/>
      <c r="C128" s="189"/>
      <c r="D128" s="189"/>
      <c r="E128" s="189"/>
      <c r="F128" s="189"/>
      <c r="G128" s="189"/>
      <c r="H128" s="111"/>
      <c r="I128" s="137"/>
      <c r="J128" s="191"/>
      <c r="K128" s="189"/>
      <c r="L128" s="192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</row>
    <row r="129" spans="1:100" s="94" customFormat="1" ht="12.5" x14ac:dyDescent="0.25">
      <c r="A129" s="189"/>
      <c r="B129" s="189"/>
      <c r="C129" s="189"/>
      <c r="D129" s="189"/>
      <c r="E129" s="189"/>
      <c r="F129" s="189"/>
      <c r="G129" s="189"/>
      <c r="H129" s="111"/>
      <c r="I129" s="137"/>
      <c r="J129" s="191"/>
      <c r="K129" s="189"/>
      <c r="L129" s="192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</row>
    <row r="130" spans="1:100" s="94" customFormat="1" ht="12.5" x14ac:dyDescent="0.25">
      <c r="A130" s="189"/>
      <c r="B130" s="189"/>
      <c r="C130" s="189"/>
      <c r="D130" s="189"/>
      <c r="E130" s="189"/>
      <c r="F130" s="189"/>
      <c r="G130" s="189"/>
      <c r="H130" s="111"/>
      <c r="I130" s="137"/>
      <c r="J130" s="191"/>
      <c r="K130" s="189"/>
      <c r="L130" s="192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</row>
    <row r="131" spans="1:100" s="94" customFormat="1" ht="12.5" x14ac:dyDescent="0.25">
      <c r="A131" s="189"/>
      <c r="B131" s="189"/>
      <c r="C131" s="189"/>
      <c r="D131" s="189"/>
      <c r="E131" s="189"/>
      <c r="F131" s="189"/>
      <c r="G131" s="189"/>
      <c r="H131" s="111"/>
      <c r="I131" s="137"/>
      <c r="J131" s="191"/>
      <c r="K131" s="189"/>
      <c r="L131" s="192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</row>
    <row r="132" spans="1:100" s="94" customFormat="1" ht="12.5" x14ac:dyDescent="0.25">
      <c r="A132" s="189"/>
      <c r="B132" s="189"/>
      <c r="C132" s="189"/>
      <c r="D132" s="189"/>
      <c r="E132" s="189"/>
      <c r="F132" s="189"/>
      <c r="G132" s="189"/>
      <c r="H132" s="111"/>
      <c r="I132" s="137"/>
      <c r="J132" s="191"/>
      <c r="K132" s="189"/>
      <c r="L132" s="192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</row>
    <row r="133" spans="1:100" s="94" customFormat="1" ht="12.5" x14ac:dyDescent="0.25">
      <c r="A133" s="189"/>
      <c r="B133" s="189"/>
      <c r="C133" s="189"/>
      <c r="D133" s="189"/>
      <c r="E133" s="189"/>
      <c r="F133" s="189"/>
      <c r="G133" s="189"/>
      <c r="H133" s="111"/>
      <c r="I133" s="137"/>
      <c r="J133" s="191"/>
      <c r="K133" s="189"/>
      <c r="L133" s="192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</row>
    <row r="134" spans="1:100" s="94" customFormat="1" ht="12.5" x14ac:dyDescent="0.25">
      <c r="A134" s="189"/>
      <c r="B134" s="189"/>
      <c r="C134" s="189"/>
      <c r="D134" s="189"/>
      <c r="E134" s="189"/>
      <c r="F134" s="189"/>
      <c r="G134" s="189"/>
      <c r="H134" s="111"/>
      <c r="I134" s="137"/>
      <c r="J134" s="191"/>
      <c r="K134" s="189"/>
      <c r="L134" s="192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</row>
    <row r="135" spans="1:100" s="94" customFormat="1" ht="12.5" x14ac:dyDescent="0.25">
      <c r="A135" s="189"/>
      <c r="B135" s="189"/>
      <c r="C135" s="189"/>
      <c r="D135" s="189"/>
      <c r="E135" s="189"/>
      <c r="F135" s="189"/>
      <c r="G135" s="189"/>
      <c r="H135" s="111"/>
      <c r="I135" s="137"/>
      <c r="J135" s="191"/>
      <c r="K135" s="189"/>
      <c r="L135" s="192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  <c r="CB135" s="189"/>
      <c r="CC135" s="189"/>
      <c r="CD135" s="189"/>
      <c r="CE135" s="189"/>
      <c r="CF135" s="189"/>
      <c r="CG135" s="189"/>
      <c r="CH135" s="189"/>
      <c r="CI135" s="189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</row>
    <row r="136" spans="1:100" s="94" customFormat="1" ht="12.5" x14ac:dyDescent="0.25">
      <c r="A136" s="189"/>
      <c r="B136" s="189"/>
      <c r="C136" s="189"/>
      <c r="D136" s="189"/>
      <c r="E136" s="189"/>
      <c r="F136" s="189"/>
      <c r="G136" s="189"/>
      <c r="H136" s="111"/>
      <c r="I136" s="137"/>
      <c r="J136" s="191"/>
      <c r="K136" s="189"/>
      <c r="L136" s="192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</row>
    <row r="137" spans="1:100" s="94" customFormat="1" ht="12.5" x14ac:dyDescent="0.25">
      <c r="A137" s="189"/>
      <c r="B137" s="189"/>
      <c r="C137" s="189"/>
      <c r="D137" s="189"/>
      <c r="E137" s="189"/>
      <c r="F137" s="189"/>
      <c r="G137" s="189"/>
      <c r="H137" s="111"/>
      <c r="I137" s="137"/>
      <c r="J137" s="191"/>
      <c r="K137" s="189"/>
      <c r="L137" s="192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/>
      <c r="BS137" s="189"/>
      <c r="BT137" s="189"/>
      <c r="BU137" s="189"/>
      <c r="BV137" s="189"/>
      <c r="BW137" s="189"/>
      <c r="BX137" s="189"/>
      <c r="BY137" s="189"/>
      <c r="BZ137" s="189"/>
      <c r="CA137" s="189"/>
      <c r="CB137" s="189"/>
      <c r="CC137" s="189"/>
      <c r="CD137" s="189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9"/>
      <c r="CO137" s="189"/>
      <c r="CP137" s="189"/>
      <c r="CQ137" s="189"/>
      <c r="CR137" s="189"/>
      <c r="CS137" s="189"/>
      <c r="CT137" s="189"/>
      <c r="CU137" s="189"/>
      <c r="CV137" s="189"/>
    </row>
    <row r="138" spans="1:100" s="94" customFormat="1" ht="12.5" x14ac:dyDescent="0.25">
      <c r="A138" s="189"/>
      <c r="B138" s="189"/>
      <c r="C138" s="189"/>
      <c r="D138" s="189"/>
      <c r="E138" s="189"/>
      <c r="F138" s="189"/>
      <c r="G138" s="189"/>
      <c r="H138" s="111"/>
      <c r="I138" s="137"/>
      <c r="J138" s="191"/>
      <c r="K138" s="189"/>
      <c r="L138" s="192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89"/>
      <c r="CA138" s="189"/>
      <c r="CB138" s="189"/>
      <c r="CC138" s="189"/>
      <c r="CD138" s="189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89"/>
      <c r="CP138" s="189"/>
      <c r="CQ138" s="189"/>
      <c r="CR138" s="189"/>
      <c r="CS138" s="189"/>
      <c r="CT138" s="189"/>
      <c r="CU138" s="189"/>
      <c r="CV138" s="189"/>
    </row>
    <row r="139" spans="1:100" s="94" customFormat="1" ht="12.5" x14ac:dyDescent="0.25">
      <c r="A139" s="189"/>
      <c r="B139" s="189"/>
      <c r="C139" s="189"/>
      <c r="D139" s="189"/>
      <c r="E139" s="189"/>
      <c r="F139" s="189"/>
      <c r="G139" s="189"/>
      <c r="H139" s="111"/>
      <c r="I139" s="137"/>
      <c r="J139" s="191"/>
      <c r="K139" s="189"/>
      <c r="L139" s="192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</row>
    <row r="140" spans="1:100" s="94" customFormat="1" ht="12.5" x14ac:dyDescent="0.25">
      <c r="A140" s="189"/>
      <c r="B140" s="189"/>
      <c r="C140" s="189"/>
      <c r="D140" s="189"/>
      <c r="E140" s="189"/>
      <c r="F140" s="189"/>
      <c r="G140" s="189"/>
      <c r="H140" s="111"/>
      <c r="I140" s="137"/>
      <c r="J140" s="191"/>
      <c r="K140" s="189"/>
      <c r="L140" s="192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89"/>
      <c r="CA140" s="189"/>
      <c r="CB140" s="189"/>
      <c r="CC140" s="189"/>
      <c r="CD140" s="189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9"/>
      <c r="CO140" s="189"/>
      <c r="CP140" s="189"/>
      <c r="CQ140" s="189"/>
      <c r="CR140" s="189"/>
      <c r="CS140" s="189"/>
      <c r="CT140" s="189"/>
      <c r="CU140" s="189"/>
      <c r="CV140" s="189"/>
    </row>
    <row r="141" spans="1:100" s="94" customFormat="1" ht="12.5" x14ac:dyDescent="0.25">
      <c r="A141" s="189"/>
      <c r="B141" s="189"/>
      <c r="C141" s="189"/>
      <c r="D141" s="189"/>
      <c r="E141" s="189"/>
      <c r="F141" s="189"/>
      <c r="G141" s="189"/>
      <c r="H141" s="111"/>
      <c r="I141" s="137"/>
      <c r="J141" s="191"/>
      <c r="K141" s="189"/>
      <c r="L141" s="192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89"/>
      <c r="BW141" s="189"/>
      <c r="BX141" s="189"/>
      <c r="BY141" s="189"/>
      <c r="BZ141" s="189"/>
      <c r="CA141" s="189"/>
      <c r="CB141" s="189"/>
      <c r="CC141" s="189"/>
      <c r="CD141" s="189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9"/>
      <c r="CO141" s="189"/>
      <c r="CP141" s="189"/>
      <c r="CQ141" s="189"/>
      <c r="CR141" s="189"/>
      <c r="CS141" s="189"/>
      <c r="CT141" s="189"/>
      <c r="CU141" s="189"/>
      <c r="CV141" s="189"/>
    </row>
    <row r="142" spans="1:100" s="94" customFormat="1" ht="12.5" x14ac:dyDescent="0.25">
      <c r="A142" s="189"/>
      <c r="B142" s="189"/>
      <c r="C142" s="189"/>
      <c r="D142" s="189"/>
      <c r="E142" s="189"/>
      <c r="F142" s="189"/>
      <c r="G142" s="189"/>
      <c r="H142" s="111"/>
      <c r="I142" s="137"/>
      <c r="J142" s="191"/>
      <c r="K142" s="189"/>
      <c r="L142" s="192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89"/>
      <c r="BY142" s="189"/>
      <c r="BZ142" s="189"/>
      <c r="CA142" s="189"/>
      <c r="CB142" s="189"/>
      <c r="CC142" s="189"/>
      <c r="CD142" s="189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9"/>
      <c r="CO142" s="189"/>
      <c r="CP142" s="189"/>
      <c r="CQ142" s="189"/>
      <c r="CR142" s="189"/>
      <c r="CS142" s="189"/>
      <c r="CT142" s="189"/>
      <c r="CU142" s="189"/>
      <c r="CV142" s="189"/>
    </row>
    <row r="143" spans="1:100" s="94" customFormat="1" ht="12.5" x14ac:dyDescent="0.25">
      <c r="A143" s="189"/>
      <c r="B143" s="189"/>
      <c r="C143" s="189"/>
      <c r="D143" s="189"/>
      <c r="E143" s="189"/>
      <c r="F143" s="189"/>
      <c r="G143" s="189"/>
      <c r="H143" s="111"/>
      <c r="I143" s="137"/>
      <c r="J143" s="191"/>
      <c r="K143" s="189"/>
      <c r="L143" s="192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</row>
    <row r="144" spans="1:100" s="94" customFormat="1" ht="12.5" x14ac:dyDescent="0.25">
      <c r="A144" s="189"/>
      <c r="B144" s="189"/>
      <c r="C144" s="189"/>
      <c r="D144" s="189"/>
      <c r="E144" s="189"/>
      <c r="F144" s="189"/>
      <c r="G144" s="189"/>
      <c r="H144" s="111"/>
      <c r="I144" s="137"/>
      <c r="J144" s="191"/>
      <c r="K144" s="189"/>
      <c r="L144" s="192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</row>
    <row r="145" spans="1:100" s="94" customFormat="1" ht="12.5" x14ac:dyDescent="0.25">
      <c r="A145" s="189"/>
      <c r="B145" s="189"/>
      <c r="C145" s="189"/>
      <c r="D145" s="189"/>
      <c r="E145" s="189"/>
      <c r="F145" s="189"/>
      <c r="G145" s="189"/>
      <c r="H145" s="111"/>
      <c r="I145" s="137"/>
      <c r="J145" s="191"/>
      <c r="K145" s="189"/>
      <c r="L145" s="192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  <c r="BS145" s="189"/>
      <c r="BT145" s="189"/>
      <c r="BU145" s="189"/>
      <c r="BV145" s="189"/>
      <c r="BW145" s="189"/>
      <c r="BX145" s="189"/>
      <c r="BY145" s="189"/>
      <c r="BZ145" s="189"/>
      <c r="CA145" s="189"/>
      <c r="CB145" s="189"/>
      <c r="CC145" s="189"/>
      <c r="CD145" s="189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</row>
    <row r="146" spans="1:100" s="94" customFormat="1" ht="12.5" x14ac:dyDescent="0.25">
      <c r="A146" s="189"/>
      <c r="B146" s="189"/>
      <c r="C146" s="189"/>
      <c r="D146" s="189"/>
      <c r="E146" s="189"/>
      <c r="F146" s="189"/>
      <c r="G146" s="189"/>
      <c r="H146" s="111"/>
      <c r="I146" s="137"/>
      <c r="J146" s="191"/>
      <c r="K146" s="189"/>
      <c r="L146" s="192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189"/>
      <c r="CD146" s="189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</row>
    <row r="147" spans="1:100" s="94" customFormat="1" ht="12.5" x14ac:dyDescent="0.25">
      <c r="A147" s="189"/>
      <c r="B147" s="189"/>
      <c r="C147" s="189"/>
      <c r="D147" s="189"/>
      <c r="E147" s="189"/>
      <c r="F147" s="189"/>
      <c r="G147" s="189"/>
      <c r="H147" s="111"/>
      <c r="I147" s="137"/>
      <c r="J147" s="191"/>
      <c r="K147" s="189"/>
      <c r="L147" s="192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89"/>
      <c r="BZ147" s="189"/>
      <c r="CA147" s="189"/>
      <c r="CB147" s="189"/>
      <c r="CC147" s="189"/>
      <c r="CD147" s="189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9"/>
      <c r="CO147" s="189"/>
      <c r="CP147" s="189"/>
      <c r="CQ147" s="189"/>
      <c r="CR147" s="189"/>
      <c r="CS147" s="189"/>
      <c r="CT147" s="189"/>
      <c r="CU147" s="189"/>
      <c r="CV147" s="189"/>
    </row>
    <row r="148" spans="1:100" s="94" customFormat="1" ht="12.5" x14ac:dyDescent="0.25">
      <c r="A148" s="189"/>
      <c r="B148" s="189"/>
      <c r="C148" s="189"/>
      <c r="D148" s="189"/>
      <c r="E148" s="189"/>
      <c r="F148" s="189"/>
      <c r="G148" s="189"/>
      <c r="H148" s="111"/>
      <c r="I148" s="137"/>
      <c r="J148" s="191"/>
      <c r="K148" s="189"/>
      <c r="L148" s="192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</row>
    <row r="149" spans="1:100" s="94" customFormat="1" ht="12.5" x14ac:dyDescent="0.25">
      <c r="A149" s="189"/>
      <c r="B149" s="189"/>
      <c r="C149" s="189"/>
      <c r="D149" s="189"/>
      <c r="E149" s="189"/>
      <c r="F149" s="189"/>
      <c r="G149" s="189"/>
      <c r="H149" s="111"/>
      <c r="I149" s="137"/>
      <c r="J149" s="191"/>
      <c r="K149" s="189"/>
      <c r="L149" s="192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89"/>
      <c r="BZ149" s="189"/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</row>
    <row r="150" spans="1:100" s="94" customFormat="1" ht="12.5" x14ac:dyDescent="0.25">
      <c r="A150" s="189"/>
      <c r="B150" s="189"/>
      <c r="C150" s="189"/>
      <c r="D150" s="189"/>
      <c r="E150" s="189"/>
      <c r="F150" s="189"/>
      <c r="G150" s="189"/>
      <c r="H150" s="111"/>
      <c r="I150" s="137"/>
      <c r="J150" s="191"/>
      <c r="K150" s="189"/>
      <c r="L150" s="192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/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</row>
    <row r="151" spans="1:100" s="94" customFormat="1" ht="12.5" x14ac:dyDescent="0.25">
      <c r="A151" s="189"/>
      <c r="B151" s="189"/>
      <c r="C151" s="189"/>
      <c r="D151" s="189"/>
      <c r="E151" s="189"/>
      <c r="F151" s="189"/>
      <c r="G151" s="189"/>
      <c r="H151" s="111"/>
      <c r="I151" s="137"/>
      <c r="J151" s="191"/>
      <c r="K151" s="189"/>
      <c r="L151" s="192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89"/>
      <c r="CA151" s="189"/>
      <c r="CB151" s="189"/>
      <c r="CC151" s="189"/>
      <c r="CD151" s="189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89"/>
      <c r="CP151" s="189"/>
      <c r="CQ151" s="189"/>
      <c r="CR151" s="189"/>
      <c r="CS151" s="189"/>
      <c r="CT151" s="189"/>
      <c r="CU151" s="189"/>
      <c r="CV151" s="189"/>
    </row>
    <row r="152" spans="1:100" s="94" customFormat="1" ht="12.5" x14ac:dyDescent="0.25">
      <c r="A152" s="189"/>
      <c r="B152" s="189"/>
      <c r="C152" s="189"/>
      <c r="D152" s="189"/>
      <c r="E152" s="189"/>
      <c r="F152" s="189"/>
      <c r="G152" s="189"/>
      <c r="H152" s="111"/>
      <c r="I152" s="137"/>
      <c r="J152" s="191"/>
      <c r="K152" s="189"/>
      <c r="L152" s="192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/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</row>
    <row r="153" spans="1:100" s="94" customFormat="1" ht="12.5" x14ac:dyDescent="0.25">
      <c r="A153" s="189"/>
      <c r="B153" s="189"/>
      <c r="C153" s="189"/>
      <c r="D153" s="189"/>
      <c r="E153" s="189"/>
      <c r="F153" s="189"/>
      <c r="G153" s="189"/>
      <c r="H153" s="111"/>
      <c r="I153" s="137"/>
      <c r="J153" s="191"/>
      <c r="K153" s="189"/>
      <c r="L153" s="192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189"/>
      <c r="CD153" s="189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</row>
    <row r="154" spans="1:100" s="94" customFormat="1" ht="12.5" x14ac:dyDescent="0.25">
      <c r="A154" s="189"/>
      <c r="B154" s="189"/>
      <c r="C154" s="189"/>
      <c r="D154" s="189"/>
      <c r="E154" s="189"/>
      <c r="F154" s="189"/>
      <c r="G154" s="189"/>
      <c r="H154" s="111"/>
      <c r="I154" s="137"/>
      <c r="J154" s="191"/>
      <c r="K154" s="189"/>
      <c r="L154" s="192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89"/>
      <c r="CA154" s="189"/>
      <c r="CB154" s="189"/>
      <c r="CC154" s="189"/>
      <c r="CD154" s="189"/>
      <c r="CE154" s="189"/>
      <c r="CF154" s="189"/>
      <c r="CG154" s="189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</row>
    <row r="155" spans="1:100" s="94" customFormat="1" ht="12.5" x14ac:dyDescent="0.25">
      <c r="A155" s="189"/>
      <c r="B155" s="189"/>
      <c r="C155" s="189"/>
      <c r="D155" s="189"/>
      <c r="E155" s="189"/>
      <c r="F155" s="189"/>
      <c r="G155" s="189"/>
      <c r="H155" s="111"/>
      <c r="I155" s="137"/>
      <c r="J155" s="191"/>
      <c r="K155" s="189"/>
      <c r="L155" s="192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189"/>
      <c r="CD155" s="189"/>
      <c r="CE155" s="189"/>
      <c r="CF155" s="189"/>
      <c r="CG155" s="189"/>
      <c r="CH155" s="189"/>
      <c r="CI155" s="189"/>
      <c r="CJ155" s="189"/>
      <c r="CK155" s="189"/>
      <c r="CL155" s="189"/>
      <c r="CM155" s="189"/>
      <c r="CN155" s="189"/>
      <c r="CO155" s="189"/>
      <c r="CP155" s="189"/>
      <c r="CQ155" s="189"/>
      <c r="CR155" s="189"/>
      <c r="CS155" s="189"/>
      <c r="CT155" s="189"/>
      <c r="CU155" s="189"/>
      <c r="CV155" s="189"/>
    </row>
    <row r="156" spans="1:100" s="94" customFormat="1" ht="12.5" x14ac:dyDescent="0.25">
      <c r="A156" s="189"/>
      <c r="B156" s="189"/>
      <c r="C156" s="189"/>
      <c r="D156" s="189"/>
      <c r="E156" s="189"/>
      <c r="F156" s="189"/>
      <c r="G156" s="189"/>
      <c r="H156" s="111"/>
      <c r="I156" s="137"/>
      <c r="J156" s="191"/>
      <c r="K156" s="189"/>
      <c r="L156" s="192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89"/>
      <c r="CA156" s="189"/>
      <c r="CB156" s="189"/>
      <c r="CC156" s="189"/>
      <c r="CD156" s="189"/>
      <c r="CE156" s="189"/>
      <c r="CF156" s="189"/>
      <c r="CG156" s="189"/>
      <c r="CH156" s="189"/>
      <c r="CI156" s="189"/>
      <c r="CJ156" s="189"/>
      <c r="CK156" s="189"/>
      <c r="CL156" s="189"/>
      <c r="CM156" s="189"/>
      <c r="CN156" s="189"/>
      <c r="CO156" s="189"/>
      <c r="CP156" s="189"/>
      <c r="CQ156" s="189"/>
      <c r="CR156" s="189"/>
      <c r="CS156" s="189"/>
      <c r="CT156" s="189"/>
      <c r="CU156" s="189"/>
      <c r="CV156" s="189"/>
    </row>
    <row r="157" spans="1:100" s="94" customFormat="1" ht="12.5" x14ac:dyDescent="0.25">
      <c r="A157" s="189"/>
      <c r="B157" s="189"/>
      <c r="C157" s="189"/>
      <c r="D157" s="189"/>
      <c r="E157" s="189"/>
      <c r="F157" s="189"/>
      <c r="G157" s="189"/>
      <c r="H157" s="111"/>
      <c r="I157" s="137"/>
      <c r="J157" s="191"/>
      <c r="K157" s="189"/>
      <c r="L157" s="192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/>
      <c r="CE157" s="189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89"/>
      <c r="CQ157" s="189"/>
      <c r="CR157" s="189"/>
      <c r="CS157" s="189"/>
      <c r="CT157" s="189"/>
      <c r="CU157" s="189"/>
      <c r="CV157" s="189"/>
    </row>
    <row r="158" spans="1:100" s="94" customFormat="1" ht="12.5" x14ac:dyDescent="0.25">
      <c r="A158" s="189"/>
      <c r="B158" s="189"/>
      <c r="C158" s="189"/>
      <c r="D158" s="189"/>
      <c r="E158" s="189"/>
      <c r="F158" s="189"/>
      <c r="G158" s="189"/>
      <c r="H158" s="111"/>
      <c r="I158" s="137"/>
      <c r="J158" s="191"/>
      <c r="K158" s="189"/>
      <c r="L158" s="192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89"/>
      <c r="CJ158" s="189"/>
      <c r="CK158" s="189"/>
      <c r="CL158" s="189"/>
      <c r="CM158" s="189"/>
      <c r="CN158" s="189"/>
      <c r="CO158" s="189"/>
      <c r="CP158" s="189"/>
      <c r="CQ158" s="189"/>
      <c r="CR158" s="189"/>
      <c r="CS158" s="189"/>
      <c r="CT158" s="189"/>
      <c r="CU158" s="189"/>
      <c r="CV158" s="189"/>
    </row>
    <row r="159" spans="1:100" s="94" customFormat="1" ht="12.5" x14ac:dyDescent="0.25">
      <c r="A159" s="189"/>
      <c r="B159" s="189"/>
      <c r="C159" s="189"/>
      <c r="D159" s="189"/>
      <c r="E159" s="189"/>
      <c r="F159" s="189"/>
      <c r="G159" s="189"/>
      <c r="H159" s="111"/>
      <c r="I159" s="137"/>
      <c r="J159" s="191"/>
      <c r="K159" s="189"/>
      <c r="L159" s="192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</row>
    <row r="160" spans="1:100" s="94" customFormat="1" ht="12.5" x14ac:dyDescent="0.25">
      <c r="A160" s="189"/>
      <c r="B160" s="189"/>
      <c r="C160" s="189"/>
      <c r="D160" s="189"/>
      <c r="E160" s="189"/>
      <c r="F160" s="189"/>
      <c r="G160" s="189"/>
      <c r="H160" s="111"/>
      <c r="I160" s="137"/>
      <c r="J160" s="191"/>
      <c r="K160" s="189"/>
      <c r="L160" s="192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189"/>
      <c r="BW160" s="189"/>
      <c r="BX160" s="189"/>
      <c r="BY160" s="189"/>
      <c r="BZ160" s="189"/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</row>
    <row r="161" spans="1:100" s="94" customFormat="1" ht="12.5" x14ac:dyDescent="0.25">
      <c r="A161" s="189"/>
      <c r="B161" s="189"/>
      <c r="C161" s="189"/>
      <c r="D161" s="189"/>
      <c r="E161" s="189"/>
      <c r="F161" s="189"/>
      <c r="G161" s="189"/>
      <c r="H161" s="111"/>
      <c r="I161" s="137"/>
      <c r="J161" s="191"/>
      <c r="K161" s="189"/>
      <c r="L161" s="192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89"/>
      <c r="CQ161" s="189"/>
      <c r="CR161" s="189"/>
      <c r="CS161" s="189"/>
      <c r="CT161" s="189"/>
      <c r="CU161" s="189"/>
      <c r="CV161" s="189"/>
    </row>
    <row r="162" spans="1:100" s="94" customFormat="1" ht="12.5" x14ac:dyDescent="0.25">
      <c r="A162" s="189"/>
      <c r="B162" s="189"/>
      <c r="C162" s="189"/>
      <c r="D162" s="189"/>
      <c r="E162" s="189"/>
      <c r="F162" s="189"/>
      <c r="G162" s="189"/>
      <c r="H162" s="111"/>
      <c r="I162" s="137"/>
      <c r="J162" s="191"/>
      <c r="K162" s="189"/>
      <c r="L162" s="192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89"/>
      <c r="BT162" s="189"/>
      <c r="BU162" s="189"/>
      <c r="BV162" s="189"/>
      <c r="BW162" s="189"/>
      <c r="BX162" s="189"/>
      <c r="BY162" s="189"/>
      <c r="BZ162" s="189"/>
      <c r="CA162" s="189"/>
      <c r="CB162" s="189"/>
      <c r="CC162" s="189"/>
      <c r="CD162" s="189"/>
      <c r="CE162" s="189"/>
      <c r="CF162" s="189"/>
      <c r="CG162" s="189"/>
      <c r="CH162" s="189"/>
      <c r="CI162" s="189"/>
      <c r="CJ162" s="189"/>
      <c r="CK162" s="189"/>
      <c r="CL162" s="189"/>
      <c r="CM162" s="189"/>
      <c r="CN162" s="189"/>
      <c r="CO162" s="189"/>
      <c r="CP162" s="189"/>
      <c r="CQ162" s="189"/>
      <c r="CR162" s="189"/>
      <c r="CS162" s="189"/>
      <c r="CT162" s="189"/>
      <c r="CU162" s="189"/>
      <c r="CV162" s="189"/>
    </row>
    <row r="163" spans="1:100" s="94" customFormat="1" ht="12.5" x14ac:dyDescent="0.25">
      <c r="A163" s="189"/>
      <c r="B163" s="189"/>
      <c r="C163" s="189"/>
      <c r="D163" s="189"/>
      <c r="E163" s="189"/>
      <c r="F163" s="189"/>
      <c r="G163" s="189"/>
      <c r="H163" s="111"/>
      <c r="I163" s="137"/>
      <c r="J163" s="191"/>
      <c r="K163" s="189"/>
      <c r="L163" s="192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</row>
    <row r="164" spans="1:100" s="94" customFormat="1" ht="12.5" x14ac:dyDescent="0.25">
      <c r="A164" s="189"/>
      <c r="B164" s="189"/>
      <c r="C164" s="189"/>
      <c r="D164" s="189"/>
      <c r="E164" s="189"/>
      <c r="F164" s="189"/>
      <c r="G164" s="189"/>
      <c r="H164" s="111"/>
      <c r="I164" s="137"/>
      <c r="J164" s="191"/>
      <c r="K164" s="189"/>
      <c r="L164" s="192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/>
      <c r="BS164" s="189"/>
      <c r="BT164" s="189"/>
      <c r="BU164" s="189"/>
      <c r="BV164" s="189"/>
      <c r="BW164" s="189"/>
      <c r="BX164" s="189"/>
      <c r="BY164" s="189"/>
      <c r="BZ164" s="189"/>
      <c r="CA164" s="189"/>
      <c r="CB164" s="189"/>
      <c r="CC164" s="189"/>
      <c r="CD164" s="189"/>
      <c r="CE164" s="189"/>
      <c r="CF164" s="189"/>
      <c r="CG164" s="189"/>
      <c r="CH164" s="189"/>
      <c r="CI164" s="189"/>
      <c r="CJ164" s="189"/>
      <c r="CK164" s="189"/>
      <c r="CL164" s="189"/>
      <c r="CM164" s="189"/>
      <c r="CN164" s="189"/>
      <c r="CO164" s="189"/>
      <c r="CP164" s="189"/>
      <c r="CQ164" s="189"/>
      <c r="CR164" s="189"/>
      <c r="CS164" s="189"/>
      <c r="CT164" s="189"/>
      <c r="CU164" s="189"/>
      <c r="CV164" s="189"/>
    </row>
    <row r="165" spans="1:100" s="94" customFormat="1" ht="12.5" x14ac:dyDescent="0.25">
      <c r="A165" s="189"/>
      <c r="B165" s="189"/>
      <c r="C165" s="189"/>
      <c r="D165" s="189"/>
      <c r="E165" s="189"/>
      <c r="F165" s="189"/>
      <c r="G165" s="189"/>
      <c r="H165" s="111"/>
      <c r="I165" s="137"/>
      <c r="J165" s="191"/>
      <c r="K165" s="189"/>
      <c r="L165" s="192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89"/>
      <c r="BO165" s="189"/>
      <c r="BP165" s="189"/>
      <c r="BQ165" s="189"/>
      <c r="BR165" s="189"/>
      <c r="BS165" s="189"/>
      <c r="BT165" s="189"/>
      <c r="BU165" s="189"/>
      <c r="BV165" s="189"/>
      <c r="BW165" s="189"/>
      <c r="BX165" s="189"/>
      <c r="BY165" s="189"/>
      <c r="BZ165" s="189"/>
      <c r="CA165" s="189"/>
      <c r="CB165" s="189"/>
      <c r="CC165" s="189"/>
      <c r="CD165" s="189"/>
      <c r="CE165" s="189"/>
      <c r="CF165" s="189"/>
      <c r="CG165" s="189"/>
      <c r="CH165" s="189"/>
      <c r="CI165" s="189"/>
      <c r="CJ165" s="189"/>
      <c r="CK165" s="189"/>
      <c r="CL165" s="189"/>
      <c r="CM165" s="189"/>
      <c r="CN165" s="189"/>
      <c r="CO165" s="189"/>
      <c r="CP165" s="189"/>
      <c r="CQ165" s="189"/>
      <c r="CR165" s="189"/>
      <c r="CS165" s="189"/>
      <c r="CT165" s="189"/>
      <c r="CU165" s="189"/>
      <c r="CV165" s="189"/>
    </row>
    <row r="166" spans="1:100" s="94" customFormat="1" ht="12.5" x14ac:dyDescent="0.25">
      <c r="A166" s="189"/>
      <c r="B166" s="189"/>
      <c r="C166" s="189"/>
      <c r="D166" s="189"/>
      <c r="E166" s="189"/>
      <c r="F166" s="189"/>
      <c r="G166" s="189"/>
      <c r="H166" s="111"/>
      <c r="I166" s="137"/>
      <c r="J166" s="191"/>
      <c r="K166" s="189"/>
      <c r="L166" s="192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/>
      <c r="BS166" s="189"/>
      <c r="BT166" s="189"/>
      <c r="BU166" s="189"/>
      <c r="BV166" s="189"/>
      <c r="BW166" s="189"/>
      <c r="BX166" s="189"/>
      <c r="BY166" s="189"/>
      <c r="BZ166" s="189"/>
      <c r="CA166" s="189"/>
      <c r="CB166" s="189"/>
      <c r="CC166" s="189"/>
      <c r="CD166" s="189"/>
      <c r="CE166" s="189"/>
      <c r="CF166" s="189"/>
      <c r="CG166" s="189"/>
      <c r="CH166" s="189"/>
      <c r="CI166" s="189"/>
      <c r="CJ166" s="189"/>
      <c r="CK166" s="189"/>
      <c r="CL166" s="189"/>
      <c r="CM166" s="189"/>
      <c r="CN166" s="189"/>
      <c r="CO166" s="189"/>
      <c r="CP166" s="189"/>
      <c r="CQ166" s="189"/>
      <c r="CR166" s="189"/>
      <c r="CS166" s="189"/>
      <c r="CT166" s="189"/>
      <c r="CU166" s="189"/>
      <c r="CV166" s="189"/>
    </row>
    <row r="167" spans="1:100" s="94" customFormat="1" ht="12.5" x14ac:dyDescent="0.25">
      <c r="A167" s="189"/>
      <c r="B167" s="189"/>
      <c r="C167" s="189"/>
      <c r="D167" s="189"/>
      <c r="E167" s="189"/>
      <c r="F167" s="189"/>
      <c r="G167" s="189"/>
      <c r="H167" s="111"/>
      <c r="I167" s="137"/>
      <c r="J167" s="191"/>
      <c r="K167" s="189"/>
      <c r="L167" s="192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189"/>
      <c r="BZ167" s="189"/>
      <c r="CA167" s="189"/>
      <c r="CB167" s="189"/>
      <c r="CC167" s="189"/>
      <c r="CD167" s="189"/>
      <c r="CE167" s="189"/>
      <c r="CF167" s="189"/>
      <c r="CG167" s="189"/>
      <c r="CH167" s="189"/>
      <c r="CI167" s="189"/>
      <c r="CJ167" s="189"/>
      <c r="CK167" s="189"/>
      <c r="CL167" s="189"/>
      <c r="CM167" s="189"/>
      <c r="CN167" s="189"/>
      <c r="CO167" s="189"/>
      <c r="CP167" s="189"/>
      <c r="CQ167" s="189"/>
      <c r="CR167" s="189"/>
      <c r="CS167" s="189"/>
      <c r="CT167" s="189"/>
      <c r="CU167" s="189"/>
      <c r="CV167" s="189"/>
    </row>
    <row r="168" spans="1:100" s="94" customFormat="1" ht="12.5" x14ac:dyDescent="0.25">
      <c r="A168" s="189"/>
      <c r="B168" s="189"/>
      <c r="C168" s="189"/>
      <c r="D168" s="189"/>
      <c r="E168" s="189"/>
      <c r="F168" s="189"/>
      <c r="G168" s="189"/>
      <c r="H168" s="111"/>
      <c r="I168" s="137"/>
      <c r="J168" s="191"/>
      <c r="K168" s="189"/>
      <c r="L168" s="192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89"/>
      <c r="BN168" s="189"/>
      <c r="BO168" s="189"/>
      <c r="BP168" s="189"/>
      <c r="BQ168" s="189"/>
      <c r="BR168" s="189"/>
      <c r="BS168" s="189"/>
      <c r="BT168" s="189"/>
      <c r="BU168" s="189"/>
      <c r="BV168" s="189"/>
      <c r="BW168" s="189"/>
      <c r="BX168" s="189"/>
      <c r="BY168" s="189"/>
      <c r="BZ168" s="189"/>
      <c r="CA168" s="189"/>
      <c r="CB168" s="189"/>
      <c r="CC168" s="189"/>
      <c r="CD168" s="189"/>
      <c r="CE168" s="189"/>
      <c r="CF168" s="189"/>
      <c r="CG168" s="189"/>
      <c r="CH168" s="189"/>
      <c r="CI168" s="189"/>
      <c r="CJ168" s="189"/>
      <c r="CK168" s="189"/>
      <c r="CL168" s="189"/>
      <c r="CM168" s="189"/>
      <c r="CN168" s="189"/>
      <c r="CO168" s="189"/>
      <c r="CP168" s="189"/>
      <c r="CQ168" s="189"/>
      <c r="CR168" s="189"/>
      <c r="CS168" s="189"/>
      <c r="CT168" s="189"/>
      <c r="CU168" s="189"/>
      <c r="CV168" s="189"/>
    </row>
    <row r="169" spans="1:100" s="94" customFormat="1" ht="12.5" x14ac:dyDescent="0.25">
      <c r="A169" s="189"/>
      <c r="B169" s="189"/>
      <c r="C169" s="189"/>
      <c r="D169" s="189"/>
      <c r="E169" s="189"/>
      <c r="F169" s="189"/>
      <c r="G169" s="189"/>
      <c r="H169" s="111"/>
      <c r="I169" s="137"/>
      <c r="J169" s="191"/>
      <c r="K169" s="189"/>
      <c r="L169" s="192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  <c r="BS169" s="189"/>
      <c r="BT169" s="189"/>
      <c r="BU169" s="189"/>
      <c r="BV169" s="189"/>
      <c r="BW169" s="189"/>
      <c r="BX169" s="189"/>
      <c r="BY169" s="189"/>
      <c r="BZ169" s="189"/>
      <c r="CA169" s="189"/>
      <c r="CB169" s="189"/>
      <c r="CC169" s="189"/>
      <c r="CD169" s="189"/>
      <c r="CE169" s="189"/>
      <c r="CF169" s="189"/>
      <c r="CG169" s="189"/>
      <c r="CH169" s="189"/>
      <c r="CI169" s="189"/>
      <c r="CJ169" s="189"/>
      <c r="CK169" s="189"/>
      <c r="CL169" s="189"/>
      <c r="CM169" s="189"/>
      <c r="CN169" s="189"/>
      <c r="CO169" s="189"/>
      <c r="CP169" s="189"/>
      <c r="CQ169" s="189"/>
      <c r="CR169" s="189"/>
      <c r="CS169" s="189"/>
      <c r="CT169" s="189"/>
      <c r="CU169" s="189"/>
      <c r="CV169" s="189"/>
    </row>
    <row r="170" spans="1:100" s="94" customFormat="1" ht="12.5" x14ac:dyDescent="0.25">
      <c r="A170" s="189"/>
      <c r="B170" s="189"/>
      <c r="C170" s="189"/>
      <c r="D170" s="189"/>
      <c r="E170" s="189"/>
      <c r="F170" s="189"/>
      <c r="G170" s="189"/>
      <c r="H170" s="111"/>
      <c r="I170" s="137"/>
      <c r="J170" s="191"/>
      <c r="K170" s="189"/>
      <c r="L170" s="192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  <c r="BS170" s="189"/>
      <c r="BT170" s="189"/>
      <c r="BU170" s="189"/>
      <c r="BV170" s="189"/>
      <c r="BW170" s="189"/>
      <c r="BX170" s="189"/>
      <c r="BY170" s="189"/>
      <c r="BZ170" s="189"/>
      <c r="CA170" s="189"/>
      <c r="CB170" s="189"/>
      <c r="CC170" s="189"/>
      <c r="CD170" s="189"/>
      <c r="CE170" s="189"/>
      <c r="CF170" s="189"/>
      <c r="CG170" s="189"/>
      <c r="CH170" s="189"/>
      <c r="CI170" s="189"/>
      <c r="CJ170" s="189"/>
      <c r="CK170" s="189"/>
      <c r="CL170" s="189"/>
      <c r="CM170" s="189"/>
      <c r="CN170" s="189"/>
      <c r="CO170" s="189"/>
      <c r="CP170" s="189"/>
      <c r="CQ170" s="189"/>
      <c r="CR170" s="189"/>
      <c r="CS170" s="189"/>
      <c r="CT170" s="189"/>
      <c r="CU170" s="189"/>
      <c r="CV170" s="189"/>
    </row>
    <row r="171" spans="1:100" s="94" customFormat="1" ht="12.5" x14ac:dyDescent="0.25">
      <c r="A171" s="189"/>
      <c r="B171" s="189"/>
      <c r="C171" s="189"/>
      <c r="D171" s="189"/>
      <c r="E171" s="189"/>
      <c r="F171" s="189"/>
      <c r="G171" s="189"/>
      <c r="H171" s="111"/>
      <c r="I171" s="137"/>
      <c r="J171" s="191"/>
      <c r="K171" s="189"/>
      <c r="L171" s="192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/>
      <c r="BS171" s="189"/>
      <c r="BT171" s="189"/>
      <c r="BU171" s="189"/>
      <c r="BV171" s="189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89"/>
      <c r="CQ171" s="189"/>
      <c r="CR171" s="189"/>
      <c r="CS171" s="189"/>
      <c r="CT171" s="189"/>
      <c r="CU171" s="189"/>
      <c r="CV171" s="189"/>
    </row>
    <row r="172" spans="1:100" s="94" customFormat="1" ht="12.5" x14ac:dyDescent="0.25">
      <c r="A172" s="189"/>
      <c r="B172" s="189"/>
      <c r="C172" s="189"/>
      <c r="D172" s="189"/>
      <c r="E172" s="189"/>
      <c r="F172" s="189"/>
      <c r="G172" s="189"/>
      <c r="H172" s="111"/>
      <c r="I172" s="137"/>
      <c r="J172" s="191"/>
      <c r="K172" s="189"/>
      <c r="L172" s="192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</row>
    <row r="173" spans="1:100" s="94" customFormat="1" ht="12.5" x14ac:dyDescent="0.25">
      <c r="A173" s="189"/>
      <c r="B173" s="189"/>
      <c r="C173" s="189"/>
      <c r="D173" s="189"/>
      <c r="E173" s="189"/>
      <c r="F173" s="189"/>
      <c r="G173" s="189"/>
      <c r="H173" s="111"/>
      <c r="I173" s="137"/>
      <c r="J173" s="191"/>
      <c r="K173" s="189"/>
      <c r="L173" s="192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89"/>
      <c r="BN173" s="189"/>
      <c r="BO173" s="189"/>
      <c r="BP173" s="189"/>
      <c r="BQ173" s="189"/>
      <c r="BR173" s="189"/>
      <c r="BS173" s="189"/>
      <c r="BT173" s="189"/>
      <c r="BU173" s="189"/>
      <c r="BV173" s="189"/>
      <c r="BW173" s="189"/>
      <c r="BX173" s="189"/>
      <c r="BY173" s="189"/>
      <c r="BZ173" s="189"/>
      <c r="CA173" s="189"/>
      <c r="CB173" s="189"/>
      <c r="CC173" s="189"/>
      <c r="CD173" s="189"/>
      <c r="CE173" s="189"/>
      <c r="CF173" s="189"/>
      <c r="CG173" s="189"/>
      <c r="CH173" s="189"/>
      <c r="CI173" s="189"/>
      <c r="CJ173" s="189"/>
      <c r="CK173" s="189"/>
      <c r="CL173" s="189"/>
      <c r="CM173" s="189"/>
      <c r="CN173" s="189"/>
      <c r="CO173" s="189"/>
      <c r="CP173" s="189"/>
      <c r="CQ173" s="189"/>
      <c r="CR173" s="189"/>
      <c r="CS173" s="189"/>
      <c r="CT173" s="189"/>
      <c r="CU173" s="189"/>
      <c r="CV173" s="189"/>
    </row>
    <row r="174" spans="1:100" s="94" customFormat="1" ht="12.5" x14ac:dyDescent="0.25">
      <c r="A174" s="189"/>
      <c r="B174" s="189"/>
      <c r="C174" s="189"/>
      <c r="D174" s="189"/>
      <c r="E174" s="189"/>
      <c r="F174" s="189"/>
      <c r="G174" s="189"/>
      <c r="H174" s="111"/>
      <c r="I174" s="137"/>
      <c r="J174" s="191"/>
      <c r="K174" s="189"/>
      <c r="L174" s="192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89"/>
      <c r="BY174" s="189"/>
      <c r="BZ174" s="189"/>
      <c r="CA174" s="189"/>
      <c r="CB174" s="189"/>
      <c r="CC174" s="189"/>
      <c r="CD174" s="189"/>
      <c r="CE174" s="189"/>
      <c r="CF174" s="189"/>
      <c r="CG174" s="189"/>
      <c r="CH174" s="189"/>
      <c r="CI174" s="189"/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89"/>
      <c r="CU174" s="189"/>
      <c r="CV174" s="189"/>
    </row>
    <row r="175" spans="1:100" s="94" customFormat="1" ht="12.5" x14ac:dyDescent="0.25">
      <c r="A175" s="189"/>
      <c r="B175" s="189"/>
      <c r="C175" s="189"/>
      <c r="D175" s="189"/>
      <c r="E175" s="189"/>
      <c r="F175" s="189"/>
      <c r="G175" s="189"/>
      <c r="H175" s="111"/>
      <c r="I175" s="137"/>
      <c r="J175" s="191"/>
      <c r="K175" s="189"/>
      <c r="L175" s="192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9"/>
      <c r="BT175" s="189"/>
      <c r="BU175" s="189"/>
      <c r="BV175" s="189"/>
      <c r="BW175" s="189"/>
      <c r="BX175" s="189"/>
      <c r="BY175" s="189"/>
      <c r="BZ175" s="189"/>
      <c r="CA175" s="189"/>
      <c r="CB175" s="189"/>
      <c r="CC175" s="189"/>
      <c r="CD175" s="189"/>
      <c r="CE175" s="189"/>
      <c r="CF175" s="189"/>
      <c r="CG175" s="189"/>
      <c r="CH175" s="189"/>
      <c r="CI175" s="189"/>
      <c r="CJ175" s="189"/>
      <c r="CK175" s="189"/>
      <c r="CL175" s="189"/>
      <c r="CM175" s="189"/>
      <c r="CN175" s="189"/>
      <c r="CO175" s="189"/>
      <c r="CP175" s="189"/>
      <c r="CQ175" s="189"/>
      <c r="CR175" s="189"/>
      <c r="CS175" s="189"/>
      <c r="CT175" s="189"/>
      <c r="CU175" s="189"/>
      <c r="CV175" s="189"/>
    </row>
    <row r="176" spans="1:100" s="94" customFormat="1" ht="12.5" x14ac:dyDescent="0.25">
      <c r="A176" s="189"/>
      <c r="B176" s="189"/>
      <c r="C176" s="189"/>
      <c r="D176" s="189"/>
      <c r="E176" s="189"/>
      <c r="F176" s="189"/>
      <c r="G176" s="189"/>
      <c r="H176" s="111"/>
      <c r="I176" s="137"/>
      <c r="J176" s="191"/>
      <c r="K176" s="189"/>
      <c r="L176" s="192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9"/>
      <c r="BT176" s="189"/>
      <c r="BU176" s="189"/>
      <c r="BV176" s="189"/>
      <c r="BW176" s="189"/>
      <c r="BX176" s="189"/>
      <c r="BY176" s="189"/>
      <c r="BZ176" s="189"/>
      <c r="CA176" s="189"/>
      <c r="CB176" s="189"/>
      <c r="CC176" s="189"/>
      <c r="CD176" s="189"/>
      <c r="CE176" s="189"/>
      <c r="CF176" s="189"/>
      <c r="CG176" s="189"/>
      <c r="CH176" s="189"/>
      <c r="CI176" s="189"/>
      <c r="CJ176" s="189"/>
      <c r="CK176" s="189"/>
      <c r="CL176" s="189"/>
      <c r="CM176" s="189"/>
      <c r="CN176" s="189"/>
      <c r="CO176" s="189"/>
      <c r="CP176" s="189"/>
      <c r="CQ176" s="189"/>
      <c r="CR176" s="189"/>
      <c r="CS176" s="189"/>
      <c r="CT176" s="189"/>
      <c r="CU176" s="189"/>
      <c r="CV176" s="189"/>
    </row>
    <row r="177" spans="1:100" s="94" customFormat="1" ht="12.5" x14ac:dyDescent="0.25">
      <c r="A177" s="189"/>
      <c r="B177" s="189"/>
      <c r="C177" s="189"/>
      <c r="D177" s="189"/>
      <c r="E177" s="189"/>
      <c r="F177" s="189"/>
      <c r="G177" s="189"/>
      <c r="H177" s="111"/>
      <c r="I177" s="137"/>
      <c r="J177" s="191"/>
      <c r="K177" s="189"/>
      <c r="L177" s="192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89"/>
    </row>
    <row r="178" spans="1:100" s="94" customFormat="1" ht="12.5" x14ac:dyDescent="0.25">
      <c r="A178" s="189"/>
      <c r="B178" s="189"/>
      <c r="C178" s="189"/>
      <c r="D178" s="189"/>
      <c r="E178" s="189"/>
      <c r="F178" s="189"/>
      <c r="G178" s="189"/>
      <c r="H178" s="111"/>
      <c r="I178" s="137"/>
      <c r="J178" s="191"/>
      <c r="K178" s="189"/>
      <c r="L178" s="192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89"/>
      <c r="BY178" s="189"/>
      <c r="BZ178" s="189"/>
      <c r="CA178" s="189"/>
      <c r="CB178" s="189"/>
      <c r="CC178" s="189"/>
      <c r="CD178" s="189"/>
      <c r="CE178" s="189"/>
      <c r="CF178" s="189"/>
      <c r="CG178" s="189"/>
      <c r="CH178" s="189"/>
      <c r="CI178" s="189"/>
      <c r="CJ178" s="189"/>
      <c r="CK178" s="189"/>
      <c r="CL178" s="189"/>
      <c r="CM178" s="189"/>
      <c r="CN178" s="189"/>
      <c r="CO178" s="189"/>
      <c r="CP178" s="189"/>
      <c r="CQ178" s="189"/>
      <c r="CR178" s="189"/>
      <c r="CS178" s="189"/>
      <c r="CT178" s="189"/>
      <c r="CU178" s="189"/>
      <c r="CV178" s="189"/>
    </row>
    <row r="179" spans="1:100" s="94" customFormat="1" ht="12.5" x14ac:dyDescent="0.25">
      <c r="A179" s="189"/>
      <c r="B179" s="189"/>
      <c r="C179" s="189"/>
      <c r="D179" s="189"/>
      <c r="E179" s="189"/>
      <c r="F179" s="189"/>
      <c r="G179" s="189"/>
      <c r="H179" s="111"/>
      <c r="I179" s="137"/>
      <c r="J179" s="191"/>
      <c r="K179" s="189"/>
      <c r="L179" s="192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89"/>
      <c r="AT179" s="189"/>
      <c r="AU179" s="189"/>
      <c r="AV179" s="189"/>
      <c r="AW179" s="189"/>
      <c r="AX179" s="189"/>
      <c r="AY179" s="189"/>
      <c r="AZ179" s="189"/>
      <c r="BA179" s="189"/>
      <c r="BB179" s="189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  <c r="BS179" s="189"/>
      <c r="BT179" s="189"/>
      <c r="BU179" s="189"/>
      <c r="BV179" s="189"/>
      <c r="BW179" s="189"/>
      <c r="BX179" s="189"/>
      <c r="BY179" s="189"/>
      <c r="BZ179" s="189"/>
      <c r="CA179" s="189"/>
      <c r="CB179" s="189"/>
      <c r="CC179" s="189"/>
      <c r="CD179" s="189"/>
      <c r="CE179" s="189"/>
      <c r="CF179" s="189"/>
      <c r="CG179" s="189"/>
      <c r="CH179" s="189"/>
      <c r="CI179" s="189"/>
      <c r="CJ179" s="189"/>
      <c r="CK179" s="189"/>
      <c r="CL179" s="189"/>
      <c r="CM179" s="189"/>
      <c r="CN179" s="189"/>
      <c r="CO179" s="189"/>
      <c r="CP179" s="189"/>
      <c r="CQ179" s="189"/>
      <c r="CR179" s="189"/>
      <c r="CS179" s="189"/>
      <c r="CT179" s="189"/>
      <c r="CU179" s="189"/>
      <c r="CV179" s="189"/>
    </row>
    <row r="180" spans="1:100" s="94" customFormat="1" ht="12.5" x14ac:dyDescent="0.25">
      <c r="A180" s="189"/>
      <c r="B180" s="189"/>
      <c r="C180" s="189"/>
      <c r="D180" s="189"/>
      <c r="E180" s="189"/>
      <c r="F180" s="189"/>
      <c r="G180" s="189"/>
      <c r="H180" s="111"/>
      <c r="I180" s="137"/>
      <c r="J180" s="191"/>
      <c r="K180" s="189"/>
      <c r="L180" s="192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189"/>
      <c r="CD180" s="189"/>
      <c r="CE180" s="189"/>
      <c r="CF180" s="189"/>
      <c r="CG180" s="189"/>
      <c r="CH180" s="189"/>
      <c r="CI180" s="189"/>
      <c r="CJ180" s="189"/>
      <c r="CK180" s="189"/>
      <c r="CL180" s="189"/>
      <c r="CM180" s="189"/>
      <c r="CN180" s="189"/>
      <c r="CO180" s="189"/>
      <c r="CP180" s="189"/>
      <c r="CQ180" s="189"/>
      <c r="CR180" s="189"/>
      <c r="CS180" s="189"/>
      <c r="CT180" s="189"/>
      <c r="CU180" s="189"/>
      <c r="CV180" s="189"/>
    </row>
    <row r="181" spans="1:100" s="94" customFormat="1" ht="12.5" x14ac:dyDescent="0.25">
      <c r="A181" s="189"/>
      <c r="B181" s="189"/>
      <c r="C181" s="189"/>
      <c r="D181" s="189"/>
      <c r="E181" s="189"/>
      <c r="F181" s="189"/>
      <c r="G181" s="189"/>
      <c r="H181" s="111"/>
      <c r="I181" s="137"/>
      <c r="J181" s="191"/>
      <c r="K181" s="189"/>
      <c r="L181" s="192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9"/>
      <c r="BT181" s="189"/>
      <c r="BU181" s="189"/>
      <c r="BV181" s="189"/>
      <c r="BW181" s="189"/>
      <c r="BX181" s="189"/>
      <c r="BY181" s="189"/>
      <c r="BZ181" s="189"/>
      <c r="CA181" s="189"/>
      <c r="CB181" s="189"/>
      <c r="CC181" s="189"/>
      <c r="CD181" s="189"/>
      <c r="CE181" s="189"/>
      <c r="CF181" s="189"/>
      <c r="CG181" s="189"/>
      <c r="CH181" s="189"/>
      <c r="CI181" s="189"/>
      <c r="CJ181" s="189"/>
      <c r="CK181" s="189"/>
      <c r="CL181" s="189"/>
      <c r="CM181" s="189"/>
      <c r="CN181" s="189"/>
      <c r="CO181" s="189"/>
      <c r="CP181" s="189"/>
      <c r="CQ181" s="189"/>
      <c r="CR181" s="189"/>
      <c r="CS181" s="189"/>
      <c r="CT181" s="189"/>
      <c r="CU181" s="189"/>
      <c r="CV181" s="189"/>
    </row>
    <row r="182" spans="1:100" s="94" customFormat="1" ht="12.5" x14ac:dyDescent="0.25">
      <c r="A182" s="189"/>
      <c r="B182" s="189"/>
      <c r="C182" s="189"/>
      <c r="D182" s="189"/>
      <c r="E182" s="189"/>
      <c r="F182" s="189"/>
      <c r="G182" s="189"/>
      <c r="H182" s="111"/>
      <c r="I182" s="137"/>
      <c r="J182" s="191"/>
      <c r="K182" s="189"/>
      <c r="L182" s="192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89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89"/>
      <c r="BX182" s="189"/>
      <c r="BY182" s="189"/>
      <c r="BZ182" s="189"/>
      <c r="CA182" s="189"/>
      <c r="CB182" s="189"/>
      <c r="CC182" s="189"/>
      <c r="CD182" s="189"/>
      <c r="CE182" s="189"/>
      <c r="CF182" s="189"/>
      <c r="CG182" s="189"/>
      <c r="CH182" s="189"/>
      <c r="CI182" s="189"/>
      <c r="CJ182" s="189"/>
      <c r="CK182" s="189"/>
      <c r="CL182" s="189"/>
      <c r="CM182" s="189"/>
      <c r="CN182" s="189"/>
      <c r="CO182" s="189"/>
      <c r="CP182" s="189"/>
      <c r="CQ182" s="189"/>
      <c r="CR182" s="189"/>
      <c r="CS182" s="189"/>
      <c r="CT182" s="189"/>
      <c r="CU182" s="189"/>
      <c r="CV182" s="189"/>
    </row>
    <row r="183" spans="1:100" s="94" customFormat="1" ht="12.5" x14ac:dyDescent="0.25">
      <c r="A183" s="189"/>
      <c r="B183" s="189"/>
      <c r="C183" s="189"/>
      <c r="D183" s="189"/>
      <c r="E183" s="189"/>
      <c r="F183" s="189"/>
      <c r="G183" s="189"/>
      <c r="H183" s="111"/>
      <c r="I183" s="137"/>
      <c r="J183" s="191"/>
      <c r="K183" s="189"/>
      <c r="L183" s="192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9"/>
      <c r="BT183" s="189"/>
      <c r="BU183" s="189"/>
      <c r="BV183" s="189"/>
      <c r="BW183" s="189"/>
      <c r="BX183" s="189"/>
      <c r="BY183" s="189"/>
      <c r="BZ183" s="189"/>
      <c r="CA183" s="189"/>
      <c r="CB183" s="189"/>
      <c r="CC183" s="189"/>
      <c r="CD183" s="189"/>
      <c r="CE183" s="189"/>
      <c r="CF183" s="189"/>
      <c r="CG183" s="189"/>
      <c r="CH183" s="189"/>
      <c r="CI183" s="189"/>
      <c r="CJ183" s="189"/>
      <c r="CK183" s="189"/>
      <c r="CL183" s="189"/>
      <c r="CM183" s="189"/>
      <c r="CN183" s="189"/>
      <c r="CO183" s="189"/>
      <c r="CP183" s="189"/>
      <c r="CQ183" s="189"/>
      <c r="CR183" s="189"/>
      <c r="CS183" s="189"/>
      <c r="CT183" s="189"/>
      <c r="CU183" s="189"/>
      <c r="CV183" s="189"/>
    </row>
    <row r="184" spans="1:100" s="94" customFormat="1" ht="12.5" x14ac:dyDescent="0.25">
      <c r="A184" s="189"/>
      <c r="B184" s="189"/>
      <c r="C184" s="189"/>
      <c r="D184" s="189"/>
      <c r="E184" s="189"/>
      <c r="F184" s="189"/>
      <c r="G184" s="189"/>
      <c r="H184" s="111"/>
      <c r="I184" s="137"/>
      <c r="J184" s="191"/>
      <c r="K184" s="189"/>
      <c r="L184" s="192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9"/>
      <c r="BT184" s="189"/>
      <c r="BU184" s="189"/>
      <c r="BV184" s="189"/>
      <c r="BW184" s="189"/>
      <c r="BX184" s="189"/>
      <c r="BY184" s="189"/>
      <c r="BZ184" s="189"/>
      <c r="CA184" s="189"/>
      <c r="CB184" s="189"/>
      <c r="CC184" s="189"/>
      <c r="CD184" s="189"/>
      <c r="CE184" s="189"/>
      <c r="CF184" s="189"/>
      <c r="CG184" s="189"/>
      <c r="CH184" s="189"/>
      <c r="CI184" s="189"/>
      <c r="CJ184" s="189"/>
      <c r="CK184" s="189"/>
      <c r="CL184" s="189"/>
      <c r="CM184" s="189"/>
      <c r="CN184" s="189"/>
      <c r="CO184" s="189"/>
      <c r="CP184" s="189"/>
      <c r="CQ184" s="189"/>
      <c r="CR184" s="189"/>
      <c r="CS184" s="189"/>
      <c r="CT184" s="189"/>
      <c r="CU184" s="189"/>
      <c r="CV184" s="189"/>
    </row>
    <row r="185" spans="1:100" s="94" customFormat="1" ht="12.5" x14ac:dyDescent="0.25">
      <c r="A185" s="189"/>
      <c r="B185" s="189"/>
      <c r="C185" s="189"/>
      <c r="D185" s="189"/>
      <c r="E185" s="189"/>
      <c r="F185" s="189"/>
      <c r="G185" s="189"/>
      <c r="H185" s="111"/>
      <c r="I185" s="137"/>
      <c r="J185" s="191"/>
      <c r="K185" s="189"/>
      <c r="L185" s="192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</row>
    <row r="186" spans="1:100" s="94" customFormat="1" ht="12.5" x14ac:dyDescent="0.25">
      <c r="A186" s="189"/>
      <c r="B186" s="189"/>
      <c r="C186" s="189"/>
      <c r="D186" s="189"/>
      <c r="E186" s="189"/>
      <c r="F186" s="189"/>
      <c r="G186" s="189"/>
      <c r="H186" s="111"/>
      <c r="I186" s="137"/>
      <c r="J186" s="191"/>
      <c r="K186" s="189"/>
      <c r="L186" s="192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  <c r="BS186" s="189"/>
      <c r="BT186" s="189"/>
      <c r="BU186" s="189"/>
      <c r="BV186" s="189"/>
      <c r="BW186" s="189"/>
      <c r="BX186" s="189"/>
      <c r="BY186" s="189"/>
      <c r="BZ186" s="189"/>
      <c r="CA186" s="189"/>
      <c r="CB186" s="189"/>
      <c r="CC186" s="189"/>
      <c r="CD186" s="189"/>
      <c r="CE186" s="189"/>
      <c r="CF186" s="189"/>
      <c r="CG186" s="189"/>
      <c r="CH186" s="189"/>
      <c r="CI186" s="189"/>
      <c r="CJ186" s="189"/>
      <c r="CK186" s="189"/>
      <c r="CL186" s="189"/>
      <c r="CM186" s="189"/>
      <c r="CN186" s="189"/>
      <c r="CO186" s="189"/>
      <c r="CP186" s="189"/>
      <c r="CQ186" s="189"/>
      <c r="CR186" s="189"/>
      <c r="CS186" s="189"/>
      <c r="CT186" s="189"/>
      <c r="CU186" s="189"/>
      <c r="CV186" s="189"/>
    </row>
    <row r="187" spans="1:100" s="94" customFormat="1" ht="12.5" x14ac:dyDescent="0.25">
      <c r="A187" s="189"/>
      <c r="B187" s="189"/>
      <c r="C187" s="189"/>
      <c r="D187" s="189"/>
      <c r="E187" s="189"/>
      <c r="F187" s="189"/>
      <c r="G187" s="189"/>
      <c r="H187" s="111"/>
      <c r="I187" s="137"/>
      <c r="J187" s="191"/>
      <c r="K187" s="189"/>
      <c r="L187" s="192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</row>
    <row r="188" spans="1:100" s="94" customFormat="1" ht="12.5" x14ac:dyDescent="0.25">
      <c r="A188" s="189"/>
      <c r="B188" s="189"/>
      <c r="C188" s="189"/>
      <c r="D188" s="189"/>
      <c r="E188" s="189"/>
      <c r="F188" s="189"/>
      <c r="G188" s="189"/>
      <c r="H188" s="111"/>
      <c r="I188" s="137"/>
      <c r="J188" s="191"/>
      <c r="K188" s="189"/>
      <c r="L188" s="192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89"/>
      <c r="BN188" s="189"/>
      <c r="BO188" s="189"/>
      <c r="BP188" s="189"/>
      <c r="BQ188" s="189"/>
      <c r="BR188" s="189"/>
      <c r="BS188" s="189"/>
      <c r="BT188" s="189"/>
      <c r="BU188" s="189"/>
      <c r="BV188" s="189"/>
      <c r="BW188" s="189"/>
      <c r="BX188" s="189"/>
      <c r="BY188" s="189"/>
      <c r="BZ188" s="189"/>
      <c r="CA188" s="189"/>
      <c r="CB188" s="189"/>
      <c r="CC188" s="189"/>
      <c r="CD188" s="189"/>
      <c r="CE188" s="189"/>
      <c r="CF188" s="189"/>
      <c r="CG188" s="189"/>
      <c r="CH188" s="189"/>
      <c r="CI188" s="189"/>
      <c r="CJ188" s="189"/>
      <c r="CK188" s="189"/>
      <c r="CL188" s="189"/>
      <c r="CM188" s="189"/>
      <c r="CN188" s="189"/>
      <c r="CO188" s="189"/>
      <c r="CP188" s="189"/>
      <c r="CQ188" s="189"/>
      <c r="CR188" s="189"/>
      <c r="CS188" s="189"/>
      <c r="CT188" s="189"/>
      <c r="CU188" s="189"/>
      <c r="CV188" s="189"/>
    </row>
    <row r="189" spans="1:100" s="94" customFormat="1" ht="12.5" x14ac:dyDescent="0.25">
      <c r="A189" s="189"/>
      <c r="B189" s="189"/>
      <c r="C189" s="189"/>
      <c r="D189" s="189"/>
      <c r="E189" s="189"/>
      <c r="F189" s="189"/>
      <c r="G189" s="189"/>
      <c r="H189" s="111"/>
      <c r="I189" s="137"/>
      <c r="J189" s="191"/>
      <c r="K189" s="189"/>
      <c r="L189" s="192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</row>
    <row r="190" spans="1:100" s="94" customFormat="1" ht="12.5" x14ac:dyDescent="0.25">
      <c r="A190" s="189"/>
      <c r="B190" s="189"/>
      <c r="C190" s="189"/>
      <c r="D190" s="189"/>
      <c r="E190" s="189"/>
      <c r="F190" s="189"/>
      <c r="G190" s="189"/>
      <c r="H190" s="111"/>
      <c r="I190" s="137"/>
      <c r="J190" s="191"/>
      <c r="K190" s="189"/>
      <c r="L190" s="192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89"/>
      <c r="BX190" s="189"/>
      <c r="BY190" s="189"/>
      <c r="BZ190" s="189"/>
      <c r="CA190" s="189"/>
      <c r="CB190" s="189"/>
      <c r="CC190" s="189"/>
      <c r="CD190" s="189"/>
      <c r="CE190" s="189"/>
      <c r="CF190" s="189"/>
      <c r="CG190" s="189"/>
      <c r="CH190" s="189"/>
      <c r="CI190" s="189"/>
      <c r="CJ190" s="189"/>
      <c r="CK190" s="189"/>
      <c r="CL190" s="189"/>
      <c r="CM190" s="189"/>
      <c r="CN190" s="189"/>
      <c r="CO190" s="189"/>
      <c r="CP190" s="189"/>
      <c r="CQ190" s="189"/>
      <c r="CR190" s="189"/>
      <c r="CS190" s="189"/>
      <c r="CT190" s="189"/>
      <c r="CU190" s="189"/>
      <c r="CV190" s="189"/>
    </row>
    <row r="191" spans="1:100" s="94" customFormat="1" ht="12.5" x14ac:dyDescent="0.25">
      <c r="A191" s="189"/>
      <c r="B191" s="189"/>
      <c r="C191" s="189"/>
      <c r="D191" s="189"/>
      <c r="E191" s="189"/>
      <c r="F191" s="189"/>
      <c r="G191" s="189"/>
      <c r="H191" s="111"/>
      <c r="I191" s="137"/>
      <c r="J191" s="191"/>
      <c r="K191" s="189"/>
      <c r="L191" s="192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189"/>
      <c r="CD191" s="189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</row>
    <row r="192" spans="1:100" s="94" customFormat="1" ht="12.5" x14ac:dyDescent="0.25">
      <c r="A192" s="189"/>
      <c r="B192" s="189"/>
      <c r="C192" s="189"/>
      <c r="D192" s="189"/>
      <c r="E192" s="189"/>
      <c r="F192" s="189"/>
      <c r="G192" s="189"/>
      <c r="H192" s="111"/>
      <c r="I192" s="137"/>
      <c r="J192" s="191"/>
      <c r="K192" s="189"/>
      <c r="L192" s="192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89"/>
      <c r="BS192" s="189"/>
      <c r="BT192" s="189"/>
      <c r="BU192" s="189"/>
      <c r="BV192" s="189"/>
      <c r="BW192" s="189"/>
      <c r="BX192" s="189"/>
      <c r="BY192" s="189"/>
      <c r="BZ192" s="189"/>
      <c r="CA192" s="189"/>
      <c r="CB192" s="189"/>
      <c r="CC192" s="189"/>
      <c r="CD192" s="189"/>
      <c r="CE192" s="189"/>
      <c r="CF192" s="189"/>
      <c r="CG192" s="189"/>
      <c r="CH192" s="189"/>
      <c r="CI192" s="189"/>
      <c r="CJ192" s="189"/>
      <c r="CK192" s="189"/>
      <c r="CL192" s="189"/>
      <c r="CM192" s="189"/>
      <c r="CN192" s="189"/>
      <c r="CO192" s="189"/>
      <c r="CP192" s="189"/>
      <c r="CQ192" s="189"/>
      <c r="CR192" s="189"/>
      <c r="CS192" s="189"/>
      <c r="CT192" s="189"/>
      <c r="CU192" s="189"/>
      <c r="CV192" s="189"/>
    </row>
    <row r="193" spans="1:100" s="94" customFormat="1" ht="12.5" x14ac:dyDescent="0.25">
      <c r="A193" s="189"/>
      <c r="B193" s="189"/>
      <c r="C193" s="189"/>
      <c r="D193" s="189"/>
      <c r="E193" s="189"/>
      <c r="F193" s="189"/>
      <c r="G193" s="189"/>
      <c r="H193" s="111"/>
      <c r="I193" s="137"/>
      <c r="J193" s="191"/>
      <c r="K193" s="189"/>
      <c r="L193" s="192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189"/>
      <c r="CD193" s="189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</row>
    <row r="194" spans="1:100" s="94" customFormat="1" ht="12.5" x14ac:dyDescent="0.25">
      <c r="A194" s="189"/>
      <c r="B194" s="189"/>
      <c r="C194" s="189"/>
      <c r="D194" s="189"/>
      <c r="E194" s="189"/>
      <c r="F194" s="189"/>
      <c r="G194" s="189"/>
      <c r="H194" s="111"/>
      <c r="I194" s="137"/>
      <c r="J194" s="191"/>
      <c r="K194" s="189"/>
      <c r="L194" s="192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189"/>
      <c r="BW194" s="189"/>
      <c r="BX194" s="189"/>
      <c r="BY194" s="189"/>
      <c r="BZ194" s="189"/>
      <c r="CA194" s="189"/>
      <c r="CB194" s="189"/>
      <c r="CC194" s="189"/>
      <c r="CD194" s="189"/>
      <c r="CE194" s="189"/>
      <c r="CF194" s="189"/>
      <c r="CG194" s="189"/>
      <c r="CH194" s="189"/>
      <c r="CI194" s="189"/>
      <c r="CJ194" s="189"/>
      <c r="CK194" s="189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</row>
    <row r="195" spans="1:100" s="94" customFormat="1" ht="12.5" x14ac:dyDescent="0.25">
      <c r="A195" s="189"/>
      <c r="B195" s="189"/>
      <c r="C195" s="189"/>
      <c r="D195" s="189"/>
      <c r="E195" s="189"/>
      <c r="F195" s="189"/>
      <c r="G195" s="189"/>
      <c r="H195" s="111"/>
      <c r="I195" s="137"/>
      <c r="J195" s="191"/>
      <c r="K195" s="189"/>
      <c r="L195" s="192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</row>
    <row r="196" spans="1:100" s="94" customFormat="1" ht="12.5" x14ac:dyDescent="0.25">
      <c r="A196" s="189"/>
      <c r="B196" s="189"/>
      <c r="C196" s="189"/>
      <c r="D196" s="189"/>
      <c r="E196" s="189"/>
      <c r="F196" s="189"/>
      <c r="G196" s="189"/>
      <c r="H196" s="111"/>
      <c r="I196" s="137"/>
      <c r="J196" s="191"/>
      <c r="K196" s="189"/>
      <c r="L196" s="192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R196" s="189"/>
      <c r="BS196" s="189"/>
      <c r="BT196" s="189"/>
      <c r="BU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G196" s="189"/>
      <c r="CH196" s="189"/>
      <c r="CI196" s="189"/>
      <c r="CJ196" s="189"/>
      <c r="CK196" s="189"/>
      <c r="CL196" s="189"/>
      <c r="CM196" s="189"/>
      <c r="CN196" s="189"/>
      <c r="CO196" s="189"/>
      <c r="CP196" s="189"/>
      <c r="CQ196" s="189"/>
      <c r="CR196" s="189"/>
      <c r="CS196" s="189"/>
      <c r="CT196" s="189"/>
      <c r="CU196" s="189"/>
      <c r="CV196" s="189"/>
    </row>
    <row r="197" spans="1:100" s="94" customFormat="1" ht="12.5" x14ac:dyDescent="0.25">
      <c r="A197" s="189"/>
      <c r="B197" s="189"/>
      <c r="C197" s="189"/>
      <c r="D197" s="189"/>
      <c r="E197" s="189"/>
      <c r="F197" s="189"/>
      <c r="G197" s="189"/>
      <c r="H197" s="111"/>
      <c r="I197" s="137"/>
      <c r="J197" s="191"/>
      <c r="K197" s="189"/>
      <c r="L197" s="192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  <c r="BI197" s="189"/>
      <c r="BJ197" s="189"/>
      <c r="BK197" s="189"/>
      <c r="BL197" s="189"/>
      <c r="BM197" s="189"/>
      <c r="BN197" s="189"/>
      <c r="BO197" s="189"/>
      <c r="BP197" s="189"/>
      <c r="BQ197" s="189"/>
      <c r="BR197" s="189"/>
      <c r="BS197" s="189"/>
      <c r="BT197" s="189"/>
      <c r="BU197" s="189"/>
      <c r="BV197" s="189"/>
      <c r="BW197" s="189"/>
      <c r="BX197" s="189"/>
      <c r="BY197" s="189"/>
      <c r="BZ197" s="189"/>
      <c r="CA197" s="189"/>
      <c r="CB197" s="189"/>
      <c r="CC197" s="189"/>
      <c r="CD197" s="189"/>
      <c r="CE197" s="189"/>
      <c r="CF197" s="189"/>
      <c r="CG197" s="189"/>
      <c r="CH197" s="189"/>
      <c r="CI197" s="189"/>
      <c r="CJ197" s="189"/>
      <c r="CK197" s="189"/>
      <c r="CL197" s="189"/>
      <c r="CM197" s="189"/>
      <c r="CN197" s="189"/>
      <c r="CO197" s="189"/>
      <c r="CP197" s="189"/>
      <c r="CQ197" s="189"/>
      <c r="CR197" s="189"/>
      <c r="CS197" s="189"/>
      <c r="CT197" s="189"/>
      <c r="CU197" s="189"/>
      <c r="CV197" s="189"/>
    </row>
    <row r="198" spans="1:100" s="94" customFormat="1" ht="12.5" x14ac:dyDescent="0.25">
      <c r="A198" s="189"/>
      <c r="B198" s="189"/>
      <c r="C198" s="189"/>
      <c r="D198" s="189"/>
      <c r="E198" s="189"/>
      <c r="F198" s="189"/>
      <c r="G198" s="189"/>
      <c r="H198" s="111"/>
      <c r="I198" s="137"/>
      <c r="J198" s="191"/>
      <c r="K198" s="189"/>
      <c r="L198" s="192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  <c r="BS198" s="189"/>
      <c r="BT198" s="189"/>
      <c r="BU198" s="189"/>
      <c r="BV198" s="189"/>
      <c r="BW198" s="189"/>
      <c r="BX198" s="189"/>
      <c r="BY198" s="189"/>
      <c r="BZ198" s="189"/>
      <c r="CA198" s="189"/>
      <c r="CB198" s="189"/>
      <c r="CC198" s="189"/>
      <c r="CD198" s="189"/>
      <c r="CE198" s="189"/>
      <c r="CF198" s="189"/>
      <c r="CG198" s="189"/>
      <c r="CH198" s="189"/>
      <c r="CI198" s="189"/>
      <c r="CJ198" s="189"/>
      <c r="CK198" s="189"/>
      <c r="CL198" s="189"/>
      <c r="CM198" s="189"/>
      <c r="CN198" s="189"/>
      <c r="CO198" s="189"/>
      <c r="CP198" s="189"/>
      <c r="CQ198" s="189"/>
      <c r="CR198" s="189"/>
      <c r="CS198" s="189"/>
      <c r="CT198" s="189"/>
      <c r="CU198" s="189"/>
      <c r="CV198" s="189"/>
    </row>
    <row r="199" spans="1:100" s="94" customFormat="1" ht="12.5" x14ac:dyDescent="0.25">
      <c r="A199" s="189"/>
      <c r="B199" s="189"/>
      <c r="C199" s="189"/>
      <c r="D199" s="189"/>
      <c r="E199" s="189"/>
      <c r="F199" s="189"/>
      <c r="G199" s="189"/>
      <c r="H199" s="111"/>
      <c r="I199" s="137"/>
      <c r="J199" s="191"/>
      <c r="K199" s="189"/>
      <c r="L199" s="192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  <c r="BR199" s="189"/>
      <c r="BS199" s="189"/>
      <c r="BT199" s="189"/>
      <c r="BU199" s="189"/>
      <c r="BV199" s="189"/>
      <c r="BW199" s="189"/>
      <c r="BX199" s="189"/>
      <c r="BY199" s="189"/>
      <c r="BZ199" s="189"/>
      <c r="CA199" s="189"/>
      <c r="CB199" s="189"/>
      <c r="CC199" s="189"/>
      <c r="CD199" s="189"/>
      <c r="CE199" s="189"/>
      <c r="CF199" s="189"/>
      <c r="CG199" s="189"/>
      <c r="CH199" s="189"/>
      <c r="CI199" s="189"/>
      <c r="CJ199" s="189"/>
      <c r="CK199" s="189"/>
      <c r="CL199" s="189"/>
      <c r="CM199" s="189"/>
      <c r="CN199" s="189"/>
      <c r="CO199" s="189"/>
      <c r="CP199" s="189"/>
      <c r="CQ199" s="189"/>
      <c r="CR199" s="189"/>
      <c r="CS199" s="189"/>
      <c r="CT199" s="189"/>
      <c r="CU199" s="189"/>
      <c r="CV199" s="189"/>
    </row>
    <row r="200" spans="1:100" s="94" customFormat="1" ht="12.5" x14ac:dyDescent="0.25">
      <c r="A200" s="189"/>
      <c r="B200" s="189"/>
      <c r="C200" s="189"/>
      <c r="D200" s="189"/>
      <c r="E200" s="189"/>
      <c r="F200" s="189"/>
      <c r="G200" s="189"/>
      <c r="H200" s="111"/>
      <c r="I200" s="137"/>
      <c r="J200" s="191"/>
      <c r="K200" s="189"/>
      <c r="L200" s="192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  <c r="BD200" s="189"/>
      <c r="BE200" s="189"/>
      <c r="BF200" s="189"/>
      <c r="BG200" s="189"/>
      <c r="BH200" s="189"/>
      <c r="BI200" s="189"/>
      <c r="BJ200" s="189"/>
      <c r="BK200" s="189"/>
      <c r="BL200" s="189"/>
      <c r="BM200" s="189"/>
      <c r="BN200" s="189"/>
      <c r="BO200" s="189"/>
      <c r="BP200" s="189"/>
      <c r="BQ200" s="189"/>
      <c r="BR200" s="189"/>
      <c r="BS200" s="189"/>
      <c r="BT200" s="189"/>
      <c r="BU200" s="189"/>
      <c r="BV200" s="189"/>
      <c r="BW200" s="189"/>
      <c r="BX200" s="189"/>
      <c r="BY200" s="189"/>
      <c r="BZ200" s="189"/>
      <c r="CA200" s="189"/>
      <c r="CB200" s="189"/>
      <c r="CC200" s="189"/>
      <c r="CD200" s="189"/>
      <c r="CE200" s="189"/>
      <c r="CF200" s="189"/>
      <c r="CG200" s="189"/>
      <c r="CH200" s="189"/>
      <c r="CI200" s="189"/>
      <c r="CJ200" s="189"/>
      <c r="CK200" s="189"/>
      <c r="CL200" s="189"/>
      <c r="CM200" s="189"/>
      <c r="CN200" s="189"/>
      <c r="CO200" s="189"/>
      <c r="CP200" s="189"/>
      <c r="CQ200" s="189"/>
      <c r="CR200" s="189"/>
      <c r="CS200" s="189"/>
      <c r="CT200" s="189"/>
      <c r="CU200" s="189"/>
      <c r="CV200" s="189"/>
    </row>
    <row r="201" spans="1:100" s="94" customFormat="1" ht="12.5" x14ac:dyDescent="0.25">
      <c r="A201" s="189"/>
      <c r="B201" s="189"/>
      <c r="C201" s="189"/>
      <c r="D201" s="189"/>
      <c r="E201" s="189"/>
      <c r="F201" s="189"/>
      <c r="G201" s="189"/>
      <c r="H201" s="111"/>
      <c r="I201" s="137"/>
      <c r="J201" s="191"/>
      <c r="K201" s="189"/>
      <c r="L201" s="192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89"/>
      <c r="BS201" s="189"/>
      <c r="BT201" s="189"/>
      <c r="BU201" s="189"/>
      <c r="BV201" s="189"/>
      <c r="BW201" s="189"/>
      <c r="BX201" s="189"/>
      <c r="BY201" s="189"/>
      <c r="BZ201" s="189"/>
      <c r="CA201" s="189"/>
      <c r="CB201" s="189"/>
      <c r="CC201" s="189"/>
      <c r="CD201" s="189"/>
      <c r="CE201" s="189"/>
      <c r="CF201" s="189"/>
      <c r="CG201" s="189"/>
      <c r="CH201" s="189"/>
      <c r="CI201" s="189"/>
      <c r="CJ201" s="189"/>
      <c r="CK201" s="189"/>
      <c r="CL201" s="189"/>
      <c r="CM201" s="189"/>
      <c r="CN201" s="189"/>
      <c r="CO201" s="189"/>
      <c r="CP201" s="189"/>
      <c r="CQ201" s="189"/>
      <c r="CR201" s="189"/>
      <c r="CS201" s="189"/>
      <c r="CT201" s="189"/>
      <c r="CU201" s="189"/>
      <c r="CV201" s="189"/>
    </row>
    <row r="202" spans="1:100" s="94" customFormat="1" ht="12.5" x14ac:dyDescent="0.25">
      <c r="A202" s="189"/>
      <c r="B202" s="189"/>
      <c r="C202" s="189"/>
      <c r="D202" s="189"/>
      <c r="E202" s="189"/>
      <c r="F202" s="189"/>
      <c r="G202" s="189"/>
      <c r="H202" s="111"/>
      <c r="I202" s="137"/>
      <c r="J202" s="191"/>
      <c r="K202" s="189"/>
      <c r="L202" s="192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</row>
    <row r="203" spans="1:100" s="94" customFormat="1" ht="12.5" x14ac:dyDescent="0.25">
      <c r="A203" s="189"/>
      <c r="B203" s="189"/>
      <c r="C203" s="189"/>
      <c r="D203" s="189"/>
      <c r="E203" s="189"/>
      <c r="F203" s="189"/>
      <c r="G203" s="189"/>
      <c r="H203" s="111"/>
      <c r="I203" s="137"/>
      <c r="J203" s="191"/>
      <c r="K203" s="189"/>
      <c r="L203" s="192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  <c r="BS203" s="189"/>
      <c r="BT203" s="189"/>
      <c r="BU203" s="189"/>
      <c r="BV203" s="189"/>
      <c r="BW203" s="189"/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89"/>
      <c r="CN203" s="189"/>
      <c r="CO203" s="189"/>
      <c r="CP203" s="189"/>
      <c r="CQ203" s="189"/>
      <c r="CR203" s="189"/>
      <c r="CS203" s="189"/>
      <c r="CT203" s="189"/>
      <c r="CU203" s="189"/>
      <c r="CV203" s="189"/>
    </row>
    <row r="204" spans="1:100" s="94" customFormat="1" ht="12.5" x14ac:dyDescent="0.25">
      <c r="A204" s="189"/>
      <c r="B204" s="189"/>
      <c r="C204" s="189"/>
      <c r="D204" s="189"/>
      <c r="E204" s="189"/>
      <c r="F204" s="189"/>
      <c r="G204" s="189"/>
      <c r="H204" s="111"/>
      <c r="I204" s="137"/>
      <c r="J204" s="191"/>
      <c r="K204" s="189"/>
      <c r="L204" s="192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</row>
    <row r="205" spans="1:100" s="94" customFormat="1" ht="12.5" x14ac:dyDescent="0.25">
      <c r="A205" s="189"/>
      <c r="B205" s="189"/>
      <c r="C205" s="189"/>
      <c r="D205" s="189"/>
      <c r="E205" s="189"/>
      <c r="F205" s="189"/>
      <c r="G205" s="189"/>
      <c r="H205" s="111"/>
      <c r="I205" s="137"/>
      <c r="J205" s="191"/>
      <c r="K205" s="189"/>
      <c r="L205" s="192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9"/>
      <c r="BV205" s="189"/>
      <c r="BW205" s="189"/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89"/>
      <c r="CN205" s="189"/>
      <c r="CO205" s="189"/>
      <c r="CP205" s="189"/>
      <c r="CQ205" s="189"/>
      <c r="CR205" s="189"/>
      <c r="CS205" s="189"/>
      <c r="CT205" s="189"/>
      <c r="CU205" s="189"/>
      <c r="CV205" s="189"/>
    </row>
    <row r="206" spans="1:100" s="94" customFormat="1" ht="12.5" x14ac:dyDescent="0.25">
      <c r="A206" s="189"/>
      <c r="B206" s="189"/>
      <c r="C206" s="189"/>
      <c r="D206" s="189"/>
      <c r="E206" s="189"/>
      <c r="F206" s="189"/>
      <c r="G206" s="189"/>
      <c r="H206" s="111"/>
      <c r="I206" s="137"/>
      <c r="J206" s="191"/>
      <c r="K206" s="189"/>
      <c r="L206" s="192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</row>
    <row r="207" spans="1:100" s="94" customFormat="1" ht="12.5" x14ac:dyDescent="0.25">
      <c r="A207" s="189"/>
      <c r="B207" s="189"/>
      <c r="C207" s="189"/>
      <c r="D207" s="189"/>
      <c r="E207" s="189"/>
      <c r="F207" s="189"/>
      <c r="G207" s="189"/>
      <c r="H207" s="111"/>
      <c r="I207" s="137"/>
      <c r="J207" s="191"/>
      <c r="K207" s="189"/>
      <c r="L207" s="192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/>
      <c r="BS207" s="189"/>
      <c r="BT207" s="189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89"/>
      <c r="CH207" s="189"/>
      <c r="CI207" s="189"/>
      <c r="CJ207" s="189"/>
      <c r="CK207" s="189"/>
      <c r="CL207" s="189"/>
      <c r="CM207" s="189"/>
      <c r="CN207" s="189"/>
      <c r="CO207" s="189"/>
      <c r="CP207" s="189"/>
      <c r="CQ207" s="189"/>
      <c r="CR207" s="189"/>
      <c r="CS207" s="189"/>
      <c r="CT207" s="189"/>
      <c r="CU207" s="189"/>
      <c r="CV207" s="189"/>
    </row>
    <row r="208" spans="1:100" s="94" customFormat="1" ht="12.5" x14ac:dyDescent="0.25">
      <c r="A208" s="189"/>
      <c r="B208" s="189"/>
      <c r="C208" s="189"/>
      <c r="D208" s="189"/>
      <c r="E208" s="189"/>
      <c r="F208" s="189"/>
      <c r="G208" s="189"/>
      <c r="H208" s="111"/>
      <c r="I208" s="137"/>
      <c r="J208" s="191"/>
      <c r="K208" s="189"/>
      <c r="L208" s="192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  <c r="BS208" s="189"/>
      <c r="BT208" s="189"/>
      <c r="BU208" s="189"/>
      <c r="BV208" s="189"/>
      <c r="BW208" s="189"/>
      <c r="BX208" s="189"/>
      <c r="BY208" s="189"/>
      <c r="BZ208" s="189"/>
      <c r="CA208" s="189"/>
      <c r="CB208" s="189"/>
      <c r="CC208" s="189"/>
      <c r="CD208" s="189"/>
      <c r="CE208" s="189"/>
      <c r="CF208" s="189"/>
      <c r="CG208" s="189"/>
      <c r="CH208" s="189"/>
      <c r="CI208" s="189"/>
      <c r="CJ208" s="189"/>
      <c r="CK208" s="189"/>
      <c r="CL208" s="189"/>
      <c r="CM208" s="189"/>
      <c r="CN208" s="189"/>
      <c r="CO208" s="189"/>
      <c r="CP208" s="189"/>
      <c r="CQ208" s="189"/>
      <c r="CR208" s="189"/>
      <c r="CS208" s="189"/>
      <c r="CT208" s="189"/>
      <c r="CU208" s="189"/>
      <c r="CV208" s="189"/>
    </row>
    <row r="209" spans="1:100" s="94" customFormat="1" ht="12.5" x14ac:dyDescent="0.25">
      <c r="A209" s="189"/>
      <c r="B209" s="189"/>
      <c r="C209" s="189"/>
      <c r="D209" s="189"/>
      <c r="E209" s="189"/>
      <c r="F209" s="189"/>
      <c r="G209" s="189"/>
      <c r="H209" s="111"/>
      <c r="I209" s="137"/>
      <c r="J209" s="191"/>
      <c r="K209" s="189"/>
      <c r="L209" s="192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  <c r="BI209" s="189"/>
      <c r="BJ209" s="189"/>
      <c r="BK209" s="189"/>
      <c r="BL209" s="189"/>
      <c r="BM209" s="189"/>
      <c r="BN209" s="189"/>
      <c r="BO209" s="189"/>
      <c r="BP209" s="189"/>
      <c r="BQ209" s="189"/>
      <c r="BR209" s="189"/>
      <c r="BS209" s="189"/>
      <c r="BT209" s="189"/>
      <c r="BU209" s="189"/>
      <c r="BV209" s="189"/>
      <c r="BW209" s="189"/>
      <c r="BX209" s="189"/>
      <c r="BY209" s="189"/>
      <c r="BZ209" s="189"/>
      <c r="CA209" s="189"/>
      <c r="CB209" s="189"/>
      <c r="CC209" s="189"/>
      <c r="CD209" s="189"/>
      <c r="CE209" s="189"/>
      <c r="CF209" s="189"/>
      <c r="CG209" s="189"/>
      <c r="CH209" s="189"/>
      <c r="CI209" s="189"/>
      <c r="CJ209" s="189"/>
      <c r="CK209" s="189"/>
      <c r="CL209" s="189"/>
      <c r="CM209" s="189"/>
      <c r="CN209" s="189"/>
      <c r="CO209" s="189"/>
      <c r="CP209" s="189"/>
      <c r="CQ209" s="189"/>
      <c r="CR209" s="189"/>
      <c r="CS209" s="189"/>
      <c r="CT209" s="189"/>
      <c r="CU209" s="189"/>
      <c r="CV209" s="189"/>
    </row>
    <row r="210" spans="1:100" s="94" customFormat="1" ht="12.5" x14ac:dyDescent="0.25">
      <c r="A210" s="189"/>
      <c r="B210" s="189"/>
      <c r="C210" s="189"/>
      <c r="D210" s="189"/>
      <c r="E210" s="189"/>
      <c r="F210" s="189"/>
      <c r="G210" s="189"/>
      <c r="H210" s="111"/>
      <c r="I210" s="137"/>
      <c r="J210" s="191"/>
      <c r="K210" s="189"/>
      <c r="L210" s="192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</row>
    <row r="211" spans="1:100" s="94" customFormat="1" ht="12.5" x14ac:dyDescent="0.25">
      <c r="A211" s="189"/>
      <c r="B211" s="189"/>
      <c r="C211" s="189"/>
      <c r="D211" s="189"/>
      <c r="E211" s="189"/>
      <c r="F211" s="189"/>
      <c r="G211" s="189"/>
      <c r="H211" s="111"/>
      <c r="I211" s="137"/>
      <c r="J211" s="191"/>
      <c r="K211" s="189"/>
      <c r="L211" s="192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  <c r="BI211" s="189"/>
      <c r="BJ211" s="189"/>
      <c r="BK211" s="189"/>
      <c r="BL211" s="189"/>
      <c r="BM211" s="189"/>
      <c r="BN211" s="189"/>
      <c r="BO211" s="189"/>
      <c r="BP211" s="189"/>
      <c r="BQ211" s="189"/>
      <c r="BR211" s="189"/>
      <c r="BS211" s="189"/>
      <c r="BT211" s="189"/>
      <c r="BU211" s="189"/>
      <c r="BV211" s="189"/>
      <c r="BW211" s="189"/>
      <c r="BX211" s="189"/>
      <c r="BY211" s="189"/>
      <c r="BZ211" s="189"/>
      <c r="CA211" s="189"/>
      <c r="CB211" s="189"/>
      <c r="CC211" s="189"/>
      <c r="CD211" s="189"/>
      <c r="CE211" s="189"/>
      <c r="CF211" s="189"/>
      <c r="CG211" s="189"/>
      <c r="CH211" s="189"/>
      <c r="CI211" s="189"/>
      <c r="CJ211" s="189"/>
      <c r="CK211" s="189"/>
      <c r="CL211" s="189"/>
      <c r="CM211" s="189"/>
      <c r="CN211" s="189"/>
      <c r="CO211" s="189"/>
      <c r="CP211" s="189"/>
      <c r="CQ211" s="189"/>
      <c r="CR211" s="189"/>
      <c r="CS211" s="189"/>
      <c r="CT211" s="189"/>
      <c r="CU211" s="189"/>
      <c r="CV211" s="189"/>
    </row>
    <row r="212" spans="1:100" s="94" customFormat="1" ht="12.5" x14ac:dyDescent="0.25">
      <c r="A212" s="189"/>
      <c r="B212" s="189"/>
      <c r="C212" s="189"/>
      <c r="D212" s="189"/>
      <c r="E212" s="189"/>
      <c r="F212" s="189"/>
      <c r="G212" s="189"/>
      <c r="H212" s="111"/>
      <c r="I212" s="137"/>
      <c r="J212" s="191"/>
      <c r="K212" s="189"/>
      <c r="L212" s="192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89"/>
      <c r="BN212" s="189"/>
      <c r="BO212" s="189"/>
      <c r="BP212" s="189"/>
      <c r="BQ212" s="189"/>
      <c r="BR212" s="189"/>
      <c r="BS212" s="189"/>
      <c r="BT212" s="189"/>
      <c r="BU212" s="189"/>
      <c r="BV212" s="189"/>
      <c r="BW212" s="189"/>
      <c r="BX212" s="189"/>
      <c r="BY212" s="189"/>
      <c r="BZ212" s="189"/>
      <c r="CA212" s="189"/>
      <c r="CB212" s="189"/>
      <c r="CC212" s="189"/>
      <c r="CD212" s="189"/>
      <c r="CE212" s="189"/>
      <c r="CF212" s="189"/>
      <c r="CG212" s="189"/>
      <c r="CH212" s="189"/>
      <c r="CI212" s="189"/>
      <c r="CJ212" s="189"/>
      <c r="CK212" s="189"/>
      <c r="CL212" s="189"/>
      <c r="CM212" s="189"/>
      <c r="CN212" s="189"/>
      <c r="CO212" s="189"/>
      <c r="CP212" s="189"/>
      <c r="CQ212" s="189"/>
      <c r="CR212" s="189"/>
      <c r="CS212" s="189"/>
      <c r="CT212" s="189"/>
      <c r="CU212" s="189"/>
      <c r="CV212" s="189"/>
    </row>
    <row r="213" spans="1:100" s="94" customFormat="1" ht="12.5" x14ac:dyDescent="0.25">
      <c r="A213" s="189"/>
      <c r="B213" s="189"/>
      <c r="C213" s="189"/>
      <c r="D213" s="189"/>
      <c r="E213" s="189"/>
      <c r="F213" s="189"/>
      <c r="G213" s="189"/>
      <c r="H213" s="111"/>
      <c r="I213" s="137"/>
      <c r="J213" s="191"/>
      <c r="K213" s="189"/>
      <c r="L213" s="192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9"/>
      <c r="BJ213" s="189"/>
      <c r="BK213" s="189"/>
      <c r="BL213" s="189"/>
      <c r="BM213" s="189"/>
      <c r="BN213" s="189"/>
      <c r="BO213" s="189"/>
      <c r="BP213" s="189"/>
      <c r="BQ213" s="189"/>
      <c r="BR213" s="189"/>
      <c r="BS213" s="189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U213" s="189"/>
      <c r="CV213" s="189"/>
    </row>
    <row r="214" spans="1:100" s="94" customFormat="1" ht="12.5" x14ac:dyDescent="0.25">
      <c r="A214" s="189"/>
      <c r="B214" s="189"/>
      <c r="C214" s="189"/>
      <c r="D214" s="189"/>
      <c r="E214" s="189"/>
      <c r="F214" s="189"/>
      <c r="G214" s="189"/>
      <c r="H214" s="111"/>
      <c r="I214" s="137"/>
      <c r="J214" s="191"/>
      <c r="K214" s="189"/>
      <c r="L214" s="192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</row>
    <row r="215" spans="1:100" s="94" customFormat="1" ht="12.5" x14ac:dyDescent="0.25">
      <c r="A215" s="189"/>
      <c r="B215" s="189"/>
      <c r="C215" s="189"/>
      <c r="D215" s="189"/>
      <c r="E215" s="189"/>
      <c r="F215" s="189"/>
      <c r="G215" s="189"/>
      <c r="H215" s="111"/>
      <c r="I215" s="137"/>
      <c r="J215" s="191"/>
      <c r="K215" s="189"/>
      <c r="L215" s="192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  <c r="BD215" s="189"/>
      <c r="BE215" s="189"/>
      <c r="BF215" s="189"/>
      <c r="BG215" s="189"/>
      <c r="BH215" s="189"/>
      <c r="BI215" s="189"/>
      <c r="BJ215" s="189"/>
      <c r="BK215" s="189"/>
      <c r="BL215" s="189"/>
      <c r="BM215" s="189"/>
      <c r="BN215" s="189"/>
      <c r="BO215" s="189"/>
      <c r="BP215" s="189"/>
      <c r="BQ215" s="189"/>
      <c r="BR215" s="189"/>
      <c r="BS215" s="189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  <c r="CL215" s="189"/>
      <c r="CM215" s="189"/>
      <c r="CN215" s="189"/>
      <c r="CO215" s="189"/>
      <c r="CP215" s="189"/>
      <c r="CQ215" s="189"/>
      <c r="CR215" s="189"/>
      <c r="CS215" s="189"/>
      <c r="CT215" s="189"/>
      <c r="CU215" s="189"/>
      <c r="CV215" s="189"/>
    </row>
    <row r="216" spans="1:100" s="94" customFormat="1" ht="12.5" x14ac:dyDescent="0.25">
      <c r="A216" s="189"/>
      <c r="B216" s="189"/>
      <c r="C216" s="189"/>
      <c r="D216" s="189"/>
      <c r="E216" s="189"/>
      <c r="F216" s="189"/>
      <c r="G216" s="189"/>
      <c r="H216" s="111"/>
      <c r="I216" s="137"/>
      <c r="J216" s="191"/>
      <c r="K216" s="189"/>
      <c r="L216" s="192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</row>
    <row r="217" spans="1:100" s="94" customFormat="1" ht="12.5" x14ac:dyDescent="0.25">
      <c r="A217" s="189"/>
      <c r="B217" s="189"/>
      <c r="C217" s="189"/>
      <c r="D217" s="189"/>
      <c r="E217" s="189"/>
      <c r="F217" s="189"/>
      <c r="G217" s="189"/>
      <c r="H217" s="111"/>
      <c r="I217" s="137"/>
      <c r="J217" s="191"/>
      <c r="K217" s="189"/>
      <c r="L217" s="192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  <c r="BI217" s="189"/>
      <c r="BJ217" s="189"/>
      <c r="BK217" s="189"/>
      <c r="BL217" s="189"/>
      <c r="BM217" s="189"/>
      <c r="BN217" s="189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</row>
    <row r="218" spans="1:100" s="94" customFormat="1" ht="12.5" x14ac:dyDescent="0.25">
      <c r="A218" s="189"/>
      <c r="B218" s="189"/>
      <c r="C218" s="189"/>
      <c r="D218" s="189"/>
      <c r="E218" s="189"/>
      <c r="F218" s="189"/>
      <c r="G218" s="189"/>
      <c r="H218" s="111"/>
      <c r="I218" s="137"/>
      <c r="J218" s="191"/>
      <c r="K218" s="189"/>
      <c r="L218" s="192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  <c r="BD218" s="189"/>
      <c r="BE218" s="189"/>
      <c r="BF218" s="189"/>
      <c r="BG218" s="189"/>
      <c r="BH218" s="189"/>
      <c r="BI218" s="189"/>
      <c r="BJ218" s="189"/>
      <c r="BK218" s="189"/>
      <c r="BL218" s="189"/>
      <c r="BM218" s="189"/>
      <c r="BN218" s="189"/>
      <c r="BO218" s="189"/>
      <c r="BP218" s="189"/>
      <c r="BQ218" s="189"/>
      <c r="BR218" s="189"/>
      <c r="BS218" s="189"/>
      <c r="BT218" s="189"/>
      <c r="BU218" s="189"/>
      <c r="BV218" s="189"/>
      <c r="BW218" s="189"/>
      <c r="BX218" s="189"/>
      <c r="BY218" s="189"/>
      <c r="BZ218" s="189"/>
      <c r="CA218" s="189"/>
      <c r="CB218" s="189"/>
      <c r="CC218" s="189"/>
      <c r="CD218" s="189"/>
      <c r="CE218" s="189"/>
      <c r="CF218" s="189"/>
      <c r="CG218" s="189"/>
      <c r="CH218" s="189"/>
      <c r="CI218" s="189"/>
      <c r="CJ218" s="189"/>
      <c r="CK218" s="189"/>
      <c r="CL218" s="189"/>
      <c r="CM218" s="189"/>
      <c r="CN218" s="189"/>
      <c r="CO218" s="189"/>
      <c r="CP218" s="189"/>
      <c r="CQ218" s="189"/>
      <c r="CR218" s="189"/>
      <c r="CS218" s="189"/>
      <c r="CT218" s="189"/>
      <c r="CU218" s="189"/>
      <c r="CV218" s="189"/>
    </row>
    <row r="219" spans="1:100" s="94" customFormat="1" ht="12.5" x14ac:dyDescent="0.25">
      <c r="A219" s="189"/>
      <c r="B219" s="189"/>
      <c r="C219" s="189"/>
      <c r="D219" s="189"/>
      <c r="E219" s="189"/>
      <c r="F219" s="189"/>
      <c r="G219" s="189"/>
      <c r="H219" s="111"/>
      <c r="I219" s="137"/>
      <c r="J219" s="191"/>
      <c r="K219" s="189"/>
      <c r="L219" s="192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</row>
    <row r="220" spans="1:100" s="94" customFormat="1" ht="12.5" x14ac:dyDescent="0.25">
      <c r="A220" s="189"/>
      <c r="B220" s="189"/>
      <c r="C220" s="189"/>
      <c r="D220" s="189"/>
      <c r="E220" s="189"/>
      <c r="F220" s="189"/>
      <c r="G220" s="189"/>
      <c r="H220" s="111"/>
      <c r="I220" s="137"/>
      <c r="J220" s="191"/>
      <c r="K220" s="189"/>
      <c r="L220" s="192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  <c r="BD220" s="189"/>
      <c r="BE220" s="189"/>
      <c r="BF220" s="189"/>
      <c r="BG220" s="189"/>
      <c r="BH220" s="189"/>
      <c r="BI220" s="189"/>
      <c r="BJ220" s="189"/>
      <c r="BK220" s="189"/>
      <c r="BL220" s="189"/>
      <c r="BM220" s="189"/>
      <c r="BN220" s="189"/>
      <c r="BO220" s="189"/>
      <c r="BP220" s="189"/>
      <c r="BQ220" s="189"/>
      <c r="BR220" s="189"/>
      <c r="BS220" s="189"/>
      <c r="BT220" s="189"/>
      <c r="BU220" s="189"/>
      <c r="BV220" s="189"/>
      <c r="BW220" s="189"/>
      <c r="BX220" s="189"/>
      <c r="BY220" s="189"/>
      <c r="BZ220" s="189"/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89"/>
      <c r="CN220" s="189"/>
      <c r="CO220" s="189"/>
      <c r="CP220" s="189"/>
      <c r="CQ220" s="189"/>
      <c r="CR220" s="189"/>
      <c r="CS220" s="189"/>
      <c r="CT220" s="189"/>
      <c r="CU220" s="189"/>
      <c r="CV220" s="189"/>
    </row>
    <row r="221" spans="1:100" s="94" customFormat="1" ht="12.5" x14ac:dyDescent="0.25">
      <c r="A221" s="189"/>
      <c r="B221" s="189"/>
      <c r="C221" s="189"/>
      <c r="D221" s="189"/>
      <c r="E221" s="189"/>
      <c r="F221" s="189"/>
      <c r="G221" s="189"/>
      <c r="H221" s="111"/>
      <c r="I221" s="137"/>
      <c r="J221" s="191"/>
      <c r="K221" s="189"/>
      <c r="L221" s="192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89"/>
      <c r="BM221" s="189"/>
      <c r="BN221" s="189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189"/>
      <c r="CD221" s="189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</row>
    <row r="222" spans="1:100" s="94" customFormat="1" ht="12.5" x14ac:dyDescent="0.25">
      <c r="A222" s="189"/>
      <c r="B222" s="189"/>
      <c r="C222" s="189"/>
      <c r="D222" s="189"/>
      <c r="E222" s="189"/>
      <c r="F222" s="189"/>
      <c r="G222" s="189"/>
      <c r="H222" s="111"/>
      <c r="I222" s="137"/>
      <c r="J222" s="191"/>
      <c r="K222" s="189"/>
      <c r="L222" s="192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</row>
    <row r="223" spans="1:100" s="94" customFormat="1" ht="12.5" x14ac:dyDescent="0.25">
      <c r="A223" s="189"/>
      <c r="B223" s="189"/>
      <c r="C223" s="189"/>
      <c r="D223" s="189"/>
      <c r="E223" s="189"/>
      <c r="F223" s="189"/>
      <c r="G223" s="189"/>
      <c r="H223" s="111"/>
      <c r="I223" s="137"/>
      <c r="J223" s="191"/>
      <c r="K223" s="189"/>
      <c r="L223" s="192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89"/>
      <c r="BN223" s="189"/>
      <c r="BO223" s="189"/>
      <c r="BP223" s="189"/>
      <c r="BQ223" s="189"/>
      <c r="BR223" s="189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89"/>
      <c r="CM223" s="189"/>
      <c r="CN223" s="189"/>
      <c r="CO223" s="189"/>
      <c r="CP223" s="189"/>
      <c r="CQ223" s="189"/>
      <c r="CR223" s="189"/>
      <c r="CS223" s="189"/>
      <c r="CT223" s="189"/>
      <c r="CU223" s="189"/>
      <c r="CV223" s="189"/>
    </row>
    <row r="224" spans="1:100" s="94" customFormat="1" ht="12.5" x14ac:dyDescent="0.25">
      <c r="A224" s="189"/>
      <c r="B224" s="189"/>
      <c r="C224" s="189"/>
      <c r="D224" s="189"/>
      <c r="E224" s="189"/>
      <c r="F224" s="189"/>
      <c r="G224" s="189"/>
      <c r="H224" s="111"/>
      <c r="I224" s="137"/>
      <c r="J224" s="191"/>
      <c r="K224" s="189"/>
      <c r="L224" s="192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</row>
    <row r="225" spans="1:100" s="94" customFormat="1" ht="12.5" x14ac:dyDescent="0.25">
      <c r="A225" s="189"/>
      <c r="B225" s="189"/>
      <c r="C225" s="189"/>
      <c r="D225" s="189"/>
      <c r="E225" s="189"/>
      <c r="F225" s="189"/>
      <c r="G225" s="189"/>
      <c r="H225" s="111"/>
      <c r="I225" s="137"/>
      <c r="J225" s="191"/>
      <c r="K225" s="189"/>
      <c r="L225" s="192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</row>
    <row r="226" spans="1:100" s="94" customFormat="1" ht="12.5" x14ac:dyDescent="0.25">
      <c r="A226" s="189"/>
      <c r="B226" s="189"/>
      <c r="C226" s="189"/>
      <c r="D226" s="189"/>
      <c r="E226" s="189"/>
      <c r="F226" s="189"/>
      <c r="G226" s="189"/>
      <c r="H226" s="111"/>
      <c r="I226" s="137"/>
      <c r="J226" s="191"/>
      <c r="K226" s="189"/>
      <c r="L226" s="192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89"/>
      <c r="BN226" s="189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</row>
    <row r="227" spans="1:100" s="94" customFormat="1" ht="12.5" x14ac:dyDescent="0.25">
      <c r="A227" s="189"/>
      <c r="B227" s="189"/>
      <c r="C227" s="189"/>
      <c r="D227" s="189"/>
      <c r="E227" s="189"/>
      <c r="F227" s="189"/>
      <c r="G227" s="189"/>
      <c r="H227" s="111"/>
      <c r="I227" s="137"/>
      <c r="J227" s="191"/>
      <c r="K227" s="189"/>
      <c r="L227" s="192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89"/>
      <c r="BN227" s="189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189"/>
      <c r="CD227" s="189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</row>
    <row r="228" spans="1:100" s="94" customFormat="1" ht="12.5" x14ac:dyDescent="0.25">
      <c r="A228" s="189"/>
      <c r="B228" s="189"/>
      <c r="C228" s="189"/>
      <c r="D228" s="189"/>
      <c r="E228" s="189"/>
      <c r="F228" s="189"/>
      <c r="G228" s="189"/>
      <c r="H228" s="111"/>
      <c r="I228" s="137"/>
      <c r="J228" s="191"/>
      <c r="K228" s="189"/>
      <c r="L228" s="192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  <c r="BI228" s="189"/>
      <c r="BJ228" s="189"/>
      <c r="BK228" s="189"/>
      <c r="BL228" s="189"/>
      <c r="BM228" s="189"/>
      <c r="BN228" s="189"/>
      <c r="BO228" s="189"/>
      <c r="BP228" s="189"/>
      <c r="BQ228" s="189"/>
      <c r="BR228" s="189"/>
      <c r="BS228" s="189"/>
      <c r="BT228" s="189"/>
      <c r="BU228" s="189"/>
      <c r="BV228" s="189"/>
      <c r="BW228" s="189"/>
      <c r="BX228" s="189"/>
      <c r="BY228" s="189"/>
      <c r="BZ228" s="189"/>
      <c r="CA228" s="189"/>
      <c r="CB228" s="189"/>
      <c r="CC228" s="189"/>
      <c r="CD228" s="189"/>
      <c r="CE228" s="189"/>
      <c r="CF228" s="189"/>
      <c r="CG228" s="189"/>
      <c r="CH228" s="189"/>
      <c r="CI228" s="189"/>
      <c r="CJ228" s="189"/>
      <c r="CK228" s="189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</row>
    <row r="229" spans="1:100" s="94" customFormat="1" ht="12.5" x14ac:dyDescent="0.25">
      <c r="A229" s="189"/>
      <c r="B229" s="189"/>
      <c r="C229" s="189"/>
      <c r="D229" s="189"/>
      <c r="E229" s="189"/>
      <c r="F229" s="189"/>
      <c r="G229" s="189"/>
      <c r="H229" s="111"/>
      <c r="I229" s="137"/>
      <c r="J229" s="191"/>
      <c r="K229" s="189"/>
      <c r="L229" s="192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</row>
    <row r="230" spans="1:100" s="94" customFormat="1" ht="12.5" x14ac:dyDescent="0.25">
      <c r="A230" s="189"/>
      <c r="B230" s="189"/>
      <c r="C230" s="189"/>
      <c r="D230" s="189"/>
      <c r="E230" s="189"/>
      <c r="F230" s="189"/>
      <c r="G230" s="189"/>
      <c r="H230" s="111"/>
      <c r="I230" s="137"/>
      <c r="J230" s="191"/>
      <c r="K230" s="189"/>
      <c r="L230" s="192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89"/>
      <c r="BN230" s="189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</row>
    <row r="231" spans="1:100" s="94" customFormat="1" ht="12.5" x14ac:dyDescent="0.25">
      <c r="A231" s="189"/>
      <c r="B231" s="189"/>
      <c r="C231" s="189"/>
      <c r="D231" s="189"/>
      <c r="E231" s="189"/>
      <c r="F231" s="189"/>
      <c r="G231" s="189"/>
      <c r="H231" s="111"/>
      <c r="I231" s="137"/>
      <c r="J231" s="191"/>
      <c r="K231" s="189"/>
      <c r="L231" s="192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89"/>
      <c r="AT231" s="189"/>
      <c r="AU231" s="189"/>
      <c r="AV231" s="189"/>
      <c r="AW231" s="189"/>
      <c r="AX231" s="189"/>
      <c r="AY231" s="189"/>
      <c r="AZ231" s="189"/>
      <c r="BA231" s="189"/>
      <c r="BB231" s="189"/>
      <c r="BC231" s="189"/>
      <c r="BD231" s="189"/>
      <c r="BE231" s="189"/>
      <c r="BF231" s="189"/>
      <c r="BG231" s="189"/>
      <c r="BH231" s="189"/>
      <c r="BI231" s="189"/>
      <c r="BJ231" s="189"/>
      <c r="BK231" s="189"/>
      <c r="BL231" s="189"/>
      <c r="BM231" s="189"/>
      <c r="BN231" s="189"/>
      <c r="BO231" s="189"/>
      <c r="BP231" s="189"/>
      <c r="BQ231" s="189"/>
      <c r="BR231" s="189"/>
      <c r="BS231" s="189"/>
      <c r="BT231" s="189"/>
      <c r="BU231" s="189"/>
      <c r="BV231" s="189"/>
      <c r="BW231" s="189"/>
      <c r="BX231" s="189"/>
      <c r="BY231" s="189"/>
      <c r="BZ231" s="189"/>
      <c r="CA231" s="189"/>
      <c r="CB231" s="189"/>
      <c r="CC231" s="189"/>
      <c r="CD231" s="189"/>
      <c r="CE231" s="189"/>
      <c r="CF231" s="189"/>
      <c r="CG231" s="189"/>
      <c r="CH231" s="189"/>
      <c r="CI231" s="189"/>
      <c r="CJ231" s="189"/>
      <c r="CK231" s="189"/>
      <c r="CL231" s="189"/>
      <c r="CM231" s="189"/>
      <c r="CN231" s="189"/>
      <c r="CO231" s="189"/>
      <c r="CP231" s="189"/>
      <c r="CQ231" s="189"/>
      <c r="CR231" s="189"/>
      <c r="CS231" s="189"/>
      <c r="CT231" s="189"/>
      <c r="CU231" s="189"/>
      <c r="CV231" s="189"/>
    </row>
    <row r="232" spans="1:100" s="94" customFormat="1" ht="12.5" x14ac:dyDescent="0.25">
      <c r="A232" s="189"/>
      <c r="B232" s="189"/>
      <c r="C232" s="189"/>
      <c r="D232" s="189"/>
      <c r="E232" s="189"/>
      <c r="F232" s="189"/>
      <c r="G232" s="189"/>
      <c r="H232" s="111"/>
      <c r="I232" s="137"/>
      <c r="J232" s="191"/>
      <c r="K232" s="189"/>
      <c r="L232" s="192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</row>
    <row r="233" spans="1:100" s="94" customFormat="1" ht="12.5" x14ac:dyDescent="0.25">
      <c r="A233" s="189"/>
      <c r="B233" s="189"/>
      <c r="C233" s="189"/>
      <c r="D233" s="189"/>
      <c r="E233" s="189"/>
      <c r="F233" s="189"/>
      <c r="G233" s="189"/>
      <c r="H233" s="111"/>
      <c r="I233" s="137"/>
      <c r="J233" s="191"/>
      <c r="K233" s="189"/>
      <c r="L233" s="192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</row>
    <row r="234" spans="1:100" s="94" customFormat="1" ht="12.5" x14ac:dyDescent="0.25">
      <c r="A234" s="189"/>
      <c r="B234" s="189"/>
      <c r="C234" s="189"/>
      <c r="D234" s="189"/>
      <c r="E234" s="189"/>
      <c r="F234" s="189"/>
      <c r="G234" s="189"/>
      <c r="H234" s="111"/>
      <c r="I234" s="137"/>
      <c r="J234" s="191"/>
      <c r="K234" s="189"/>
      <c r="L234" s="192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</row>
    <row r="235" spans="1:100" s="94" customFormat="1" ht="12.5" x14ac:dyDescent="0.25">
      <c r="A235" s="189"/>
      <c r="B235" s="189"/>
      <c r="C235" s="189"/>
      <c r="D235" s="189"/>
      <c r="E235" s="189"/>
      <c r="F235" s="189"/>
      <c r="G235" s="189"/>
      <c r="H235" s="111"/>
      <c r="I235" s="137"/>
      <c r="J235" s="191"/>
      <c r="K235" s="189"/>
      <c r="L235" s="192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</row>
    <row r="236" spans="1:100" s="94" customFormat="1" ht="12.5" x14ac:dyDescent="0.25">
      <c r="A236" s="189"/>
      <c r="B236" s="189"/>
      <c r="C236" s="189"/>
      <c r="D236" s="189"/>
      <c r="E236" s="189"/>
      <c r="F236" s="189"/>
      <c r="G236" s="189"/>
      <c r="H236" s="111"/>
      <c r="I236" s="137"/>
      <c r="J236" s="191"/>
      <c r="K236" s="189"/>
      <c r="L236" s="192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</row>
    <row r="237" spans="1:100" s="94" customFormat="1" ht="12.5" x14ac:dyDescent="0.25">
      <c r="A237" s="189"/>
      <c r="B237" s="189"/>
      <c r="C237" s="189"/>
      <c r="D237" s="189"/>
      <c r="E237" s="189"/>
      <c r="F237" s="189"/>
      <c r="G237" s="189"/>
      <c r="H237" s="111"/>
      <c r="I237" s="137"/>
      <c r="J237" s="191"/>
      <c r="K237" s="189"/>
      <c r="L237" s="192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</row>
    <row r="238" spans="1:100" s="94" customFormat="1" ht="12.5" x14ac:dyDescent="0.25">
      <c r="A238" s="189"/>
      <c r="B238" s="189"/>
      <c r="C238" s="189"/>
      <c r="D238" s="189"/>
      <c r="E238" s="189"/>
      <c r="F238" s="189"/>
      <c r="G238" s="189"/>
      <c r="H238" s="111"/>
      <c r="I238" s="137"/>
      <c r="J238" s="191"/>
      <c r="K238" s="189"/>
      <c r="L238" s="192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</row>
    <row r="239" spans="1:100" s="94" customFormat="1" ht="12.5" x14ac:dyDescent="0.25">
      <c r="A239" s="189"/>
      <c r="B239" s="189"/>
      <c r="C239" s="189"/>
      <c r="D239" s="189"/>
      <c r="E239" s="189"/>
      <c r="F239" s="189"/>
      <c r="G239" s="189"/>
      <c r="H239" s="111"/>
      <c r="I239" s="137"/>
      <c r="J239" s="191"/>
      <c r="K239" s="189"/>
      <c r="L239" s="192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</row>
    <row r="240" spans="1:100" s="94" customFormat="1" ht="12.5" x14ac:dyDescent="0.25">
      <c r="A240" s="189"/>
      <c r="B240" s="189"/>
      <c r="C240" s="189"/>
      <c r="D240" s="189"/>
      <c r="E240" s="189"/>
      <c r="F240" s="189"/>
      <c r="G240" s="189"/>
      <c r="H240" s="111"/>
      <c r="I240" s="137"/>
      <c r="J240" s="191"/>
      <c r="K240" s="189"/>
      <c r="L240" s="192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</row>
    <row r="241" spans="1:100" s="94" customFormat="1" ht="12.5" x14ac:dyDescent="0.25">
      <c r="A241" s="189"/>
      <c r="B241" s="189"/>
      <c r="C241" s="189"/>
      <c r="D241" s="189"/>
      <c r="E241" s="189"/>
      <c r="F241" s="189"/>
      <c r="G241" s="189"/>
      <c r="H241" s="111"/>
      <c r="I241" s="137"/>
      <c r="J241" s="191"/>
      <c r="K241" s="189"/>
      <c r="L241" s="192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</row>
    <row r="242" spans="1:100" s="94" customFormat="1" ht="12.5" x14ac:dyDescent="0.25">
      <c r="A242" s="189"/>
      <c r="B242" s="189"/>
      <c r="C242" s="189"/>
      <c r="D242" s="189"/>
      <c r="E242" s="189"/>
      <c r="F242" s="189"/>
      <c r="G242" s="189"/>
      <c r="H242" s="111"/>
      <c r="I242" s="137"/>
      <c r="J242" s="191"/>
      <c r="K242" s="189"/>
      <c r="L242" s="192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</row>
    <row r="243" spans="1:100" s="94" customFormat="1" ht="12.5" x14ac:dyDescent="0.25">
      <c r="A243" s="189"/>
      <c r="B243" s="189"/>
      <c r="C243" s="189"/>
      <c r="D243" s="189"/>
      <c r="E243" s="189"/>
      <c r="F243" s="189"/>
      <c r="G243" s="189"/>
      <c r="H243" s="111"/>
      <c r="I243" s="137"/>
      <c r="J243" s="191"/>
      <c r="K243" s="189"/>
      <c r="L243" s="192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</row>
    <row r="244" spans="1:100" s="94" customFormat="1" ht="12.5" x14ac:dyDescent="0.25">
      <c r="A244" s="189"/>
      <c r="B244" s="189"/>
      <c r="C244" s="189"/>
      <c r="D244" s="189"/>
      <c r="E244" s="189"/>
      <c r="F244" s="189"/>
      <c r="G244" s="189"/>
      <c r="H244" s="111"/>
      <c r="I244" s="137"/>
      <c r="J244" s="191"/>
      <c r="K244" s="189"/>
      <c r="L244" s="192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</row>
    <row r="245" spans="1:100" s="94" customFormat="1" ht="12.5" x14ac:dyDescent="0.25">
      <c r="A245" s="189"/>
      <c r="B245" s="189"/>
      <c r="C245" s="189"/>
      <c r="D245" s="189"/>
      <c r="E245" s="189"/>
      <c r="F245" s="189"/>
      <c r="G245" s="189"/>
      <c r="H245" s="111"/>
      <c r="I245" s="137"/>
      <c r="J245" s="191"/>
      <c r="K245" s="189"/>
      <c r="L245" s="192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</row>
    <row r="246" spans="1:100" s="94" customFormat="1" ht="12.5" x14ac:dyDescent="0.25">
      <c r="A246" s="189"/>
      <c r="B246" s="189"/>
      <c r="C246" s="189"/>
      <c r="D246" s="189"/>
      <c r="E246" s="189"/>
      <c r="F246" s="189"/>
      <c r="G246" s="189"/>
      <c r="H246" s="111"/>
      <c r="I246" s="137"/>
      <c r="J246" s="191"/>
      <c r="K246" s="189"/>
      <c r="L246" s="192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</row>
    <row r="247" spans="1:100" s="94" customFormat="1" ht="12.5" x14ac:dyDescent="0.25">
      <c r="A247" s="189"/>
      <c r="B247" s="189"/>
      <c r="C247" s="189"/>
      <c r="D247" s="189"/>
      <c r="E247" s="189"/>
      <c r="F247" s="189"/>
      <c r="G247" s="189"/>
      <c r="H247" s="111"/>
      <c r="I247" s="137"/>
      <c r="J247" s="191"/>
      <c r="K247" s="189"/>
      <c r="L247" s="192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</row>
    <row r="248" spans="1:100" s="94" customFormat="1" ht="12.5" x14ac:dyDescent="0.25">
      <c r="A248" s="189"/>
      <c r="B248" s="189"/>
      <c r="C248" s="189"/>
      <c r="D248" s="189"/>
      <c r="E248" s="189"/>
      <c r="F248" s="189"/>
      <c r="G248" s="189"/>
      <c r="H248" s="111"/>
      <c r="I248" s="137"/>
      <c r="J248" s="191"/>
      <c r="K248" s="189"/>
      <c r="L248" s="192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</row>
    <row r="249" spans="1:100" s="94" customFormat="1" ht="12.5" x14ac:dyDescent="0.25">
      <c r="A249" s="189"/>
      <c r="B249" s="189"/>
      <c r="C249" s="189"/>
      <c r="D249" s="189"/>
      <c r="E249" s="189"/>
      <c r="F249" s="189"/>
      <c r="G249" s="189"/>
      <c r="H249" s="111"/>
      <c r="I249" s="137"/>
      <c r="J249" s="191"/>
      <c r="K249" s="189"/>
      <c r="L249" s="192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</row>
    <row r="250" spans="1:100" s="94" customFormat="1" ht="12.5" x14ac:dyDescent="0.25">
      <c r="A250" s="189"/>
      <c r="B250" s="189"/>
      <c r="C250" s="189"/>
      <c r="D250" s="189"/>
      <c r="E250" s="189"/>
      <c r="F250" s="189"/>
      <c r="G250" s="189"/>
      <c r="H250" s="111"/>
      <c r="I250" s="137"/>
      <c r="J250" s="191"/>
      <c r="K250" s="189"/>
      <c r="L250" s="192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</row>
    <row r="251" spans="1:100" s="94" customFormat="1" ht="12.5" x14ac:dyDescent="0.25">
      <c r="A251" s="189"/>
      <c r="B251" s="189"/>
      <c r="C251" s="189"/>
      <c r="D251" s="189"/>
      <c r="E251" s="189"/>
      <c r="F251" s="189"/>
      <c r="G251" s="189"/>
      <c r="H251" s="111"/>
      <c r="I251" s="137"/>
      <c r="J251" s="191"/>
      <c r="K251" s="189"/>
      <c r="L251" s="192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</row>
    <row r="252" spans="1:100" s="94" customFormat="1" ht="12.5" x14ac:dyDescent="0.25">
      <c r="A252" s="189"/>
      <c r="B252" s="189"/>
      <c r="C252" s="189"/>
      <c r="D252" s="189"/>
      <c r="E252" s="189"/>
      <c r="F252" s="189"/>
      <c r="G252" s="189"/>
      <c r="H252" s="111"/>
      <c r="I252" s="137"/>
      <c r="J252" s="191"/>
      <c r="K252" s="189"/>
      <c r="L252" s="192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</row>
    <row r="253" spans="1:100" s="94" customFormat="1" ht="12.5" x14ac:dyDescent="0.25">
      <c r="A253" s="189"/>
      <c r="B253" s="189"/>
      <c r="C253" s="189"/>
      <c r="D253" s="189"/>
      <c r="E253" s="189"/>
      <c r="F253" s="189"/>
      <c r="G253" s="189"/>
      <c r="H253" s="111"/>
      <c r="I253" s="137"/>
      <c r="J253" s="191"/>
      <c r="K253" s="189"/>
      <c r="L253" s="192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</row>
    <row r="254" spans="1:100" s="94" customFormat="1" ht="12.5" x14ac:dyDescent="0.25">
      <c r="A254" s="189"/>
      <c r="B254" s="189"/>
      <c r="C254" s="189"/>
      <c r="D254" s="189"/>
      <c r="E254" s="189"/>
      <c r="F254" s="189"/>
      <c r="G254" s="189"/>
      <c r="H254" s="111"/>
      <c r="I254" s="137"/>
      <c r="J254" s="191"/>
      <c r="K254" s="189"/>
      <c r="L254" s="192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</row>
    <row r="255" spans="1:100" s="94" customFormat="1" ht="12.5" x14ac:dyDescent="0.25">
      <c r="A255" s="189"/>
      <c r="B255" s="189"/>
      <c r="C255" s="189"/>
      <c r="D255" s="189"/>
      <c r="E255" s="189"/>
      <c r="F255" s="189"/>
      <c r="G255" s="189"/>
      <c r="H255" s="111"/>
      <c r="I255" s="137"/>
      <c r="J255" s="191"/>
      <c r="K255" s="189"/>
      <c r="L255" s="192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</row>
    <row r="256" spans="1:100" s="94" customFormat="1" ht="12.5" x14ac:dyDescent="0.25">
      <c r="A256" s="189"/>
      <c r="B256" s="189"/>
      <c r="C256" s="189"/>
      <c r="D256" s="189"/>
      <c r="E256" s="189"/>
      <c r="F256" s="189"/>
      <c r="G256" s="189"/>
      <c r="H256" s="111"/>
      <c r="I256" s="137"/>
      <c r="J256" s="191"/>
      <c r="K256" s="189"/>
      <c r="L256" s="192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</row>
    <row r="257" spans="1:100" s="94" customFormat="1" ht="12.5" x14ac:dyDescent="0.25">
      <c r="A257" s="189"/>
      <c r="B257" s="189"/>
      <c r="C257" s="189"/>
      <c r="D257" s="189"/>
      <c r="E257" s="189"/>
      <c r="F257" s="189"/>
      <c r="G257" s="189"/>
      <c r="H257" s="111"/>
      <c r="I257" s="137"/>
      <c r="J257" s="191"/>
      <c r="K257" s="189"/>
      <c r="L257" s="192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</row>
    <row r="258" spans="1:100" s="94" customFormat="1" ht="12.5" x14ac:dyDescent="0.25">
      <c r="A258" s="189"/>
      <c r="B258" s="189"/>
      <c r="C258" s="189"/>
      <c r="D258" s="189"/>
      <c r="E258" s="189"/>
      <c r="F258" s="189"/>
      <c r="G258" s="189"/>
      <c r="H258" s="111"/>
      <c r="I258" s="137"/>
      <c r="J258" s="191"/>
      <c r="K258" s="189"/>
      <c r="L258" s="192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</row>
    <row r="259" spans="1:100" s="94" customFormat="1" ht="12.5" x14ac:dyDescent="0.25">
      <c r="A259" s="189"/>
      <c r="B259" s="189"/>
      <c r="C259" s="189"/>
      <c r="D259" s="189"/>
      <c r="E259" s="189"/>
      <c r="F259" s="189"/>
      <c r="G259" s="189"/>
      <c r="H259" s="111"/>
      <c r="I259" s="137"/>
      <c r="J259" s="191"/>
      <c r="K259" s="189"/>
      <c r="L259" s="192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</row>
    <row r="260" spans="1:100" s="94" customFormat="1" ht="12.5" x14ac:dyDescent="0.25">
      <c r="A260" s="189"/>
      <c r="B260" s="189"/>
      <c r="C260" s="189"/>
      <c r="D260" s="189"/>
      <c r="E260" s="189"/>
      <c r="F260" s="189"/>
      <c r="G260" s="189"/>
      <c r="H260" s="111"/>
      <c r="I260" s="137"/>
      <c r="J260" s="191"/>
      <c r="K260" s="189"/>
      <c r="L260" s="192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</row>
    <row r="261" spans="1:100" s="94" customFormat="1" ht="12.5" x14ac:dyDescent="0.25">
      <c r="A261" s="189"/>
      <c r="B261" s="189"/>
      <c r="C261" s="189"/>
      <c r="D261" s="189"/>
      <c r="E261" s="189"/>
      <c r="F261" s="189"/>
      <c r="G261" s="189"/>
      <c r="H261" s="111"/>
      <c r="I261" s="137"/>
      <c r="J261" s="191"/>
      <c r="K261" s="189"/>
      <c r="L261" s="192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</row>
    <row r="262" spans="1:100" s="94" customFormat="1" ht="12.5" x14ac:dyDescent="0.25">
      <c r="A262" s="189"/>
      <c r="B262" s="189"/>
      <c r="C262" s="189"/>
      <c r="D262" s="189"/>
      <c r="E262" s="189"/>
      <c r="F262" s="189"/>
      <c r="G262" s="189"/>
      <c r="H262" s="111"/>
      <c r="I262" s="137"/>
      <c r="J262" s="191"/>
      <c r="K262" s="189"/>
      <c r="L262" s="192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</row>
    <row r="263" spans="1:100" s="94" customFormat="1" ht="12.5" x14ac:dyDescent="0.25">
      <c r="A263" s="189"/>
      <c r="B263" s="189"/>
      <c r="C263" s="189"/>
      <c r="D263" s="189"/>
      <c r="E263" s="189"/>
      <c r="F263" s="189"/>
      <c r="G263" s="189"/>
      <c r="H263" s="111"/>
      <c r="I263" s="137"/>
      <c r="J263" s="191"/>
      <c r="K263" s="189"/>
      <c r="L263" s="192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</row>
    <row r="264" spans="1:100" s="94" customFormat="1" ht="12.5" x14ac:dyDescent="0.25">
      <c r="A264" s="189"/>
      <c r="B264" s="189"/>
      <c r="C264" s="189"/>
      <c r="D264" s="189"/>
      <c r="E264" s="189"/>
      <c r="F264" s="189"/>
      <c r="G264" s="189"/>
      <c r="H264" s="111"/>
      <c r="I264" s="137"/>
      <c r="J264" s="191"/>
      <c r="K264" s="189"/>
      <c r="L264" s="192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</row>
    <row r="265" spans="1:100" s="94" customFormat="1" ht="12.5" x14ac:dyDescent="0.25">
      <c r="A265" s="189"/>
      <c r="B265" s="189"/>
      <c r="C265" s="189"/>
      <c r="D265" s="189"/>
      <c r="E265" s="189"/>
      <c r="F265" s="189"/>
      <c r="G265" s="189"/>
      <c r="H265" s="111"/>
      <c r="I265" s="137"/>
      <c r="J265" s="191"/>
      <c r="K265" s="189"/>
      <c r="L265" s="192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</row>
    <row r="266" spans="1:100" s="94" customFormat="1" ht="12.5" x14ac:dyDescent="0.25">
      <c r="A266" s="189"/>
      <c r="B266" s="189"/>
      <c r="C266" s="189"/>
      <c r="D266" s="189"/>
      <c r="E266" s="189"/>
      <c r="F266" s="189"/>
      <c r="G266" s="189"/>
      <c r="H266" s="111"/>
      <c r="I266" s="137"/>
      <c r="J266" s="191"/>
      <c r="K266" s="189"/>
      <c r="L266" s="192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</row>
    <row r="267" spans="1:100" s="94" customFormat="1" ht="12.5" x14ac:dyDescent="0.25">
      <c r="A267" s="189"/>
      <c r="B267" s="189"/>
      <c r="C267" s="189"/>
      <c r="D267" s="189"/>
      <c r="E267" s="189"/>
      <c r="F267" s="189"/>
      <c r="G267" s="189"/>
      <c r="H267" s="111"/>
      <c r="I267" s="137"/>
      <c r="J267" s="191"/>
      <c r="K267" s="189"/>
      <c r="L267" s="192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</row>
    <row r="268" spans="1:100" s="94" customFormat="1" ht="12.5" x14ac:dyDescent="0.25">
      <c r="A268" s="189"/>
      <c r="B268" s="189"/>
      <c r="C268" s="189"/>
      <c r="D268" s="189"/>
      <c r="E268" s="189"/>
      <c r="F268" s="189"/>
      <c r="G268" s="189"/>
      <c r="H268" s="111"/>
      <c r="I268" s="137"/>
      <c r="J268" s="191"/>
      <c r="K268" s="189"/>
      <c r="L268" s="192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</row>
    <row r="269" spans="1:100" s="94" customFormat="1" ht="12.5" x14ac:dyDescent="0.25">
      <c r="A269" s="189"/>
      <c r="B269" s="189"/>
      <c r="C269" s="189"/>
      <c r="D269" s="189"/>
      <c r="E269" s="189"/>
      <c r="F269" s="189"/>
      <c r="G269" s="189"/>
      <c r="H269" s="111"/>
      <c r="I269" s="137"/>
      <c r="J269" s="191"/>
      <c r="K269" s="189"/>
      <c r="L269" s="192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</row>
    <row r="270" spans="1:100" s="94" customFormat="1" ht="12.5" x14ac:dyDescent="0.25">
      <c r="A270" s="189"/>
      <c r="B270" s="189"/>
      <c r="C270" s="189"/>
      <c r="D270" s="189"/>
      <c r="E270" s="189"/>
      <c r="F270" s="189"/>
      <c r="G270" s="189"/>
      <c r="H270" s="111"/>
      <c r="I270" s="137"/>
      <c r="J270" s="191"/>
      <c r="K270" s="189"/>
      <c r="L270" s="192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</row>
    <row r="271" spans="1:100" s="94" customFormat="1" ht="12.5" x14ac:dyDescent="0.25">
      <c r="A271" s="189"/>
      <c r="B271" s="189"/>
      <c r="C271" s="189"/>
      <c r="D271" s="189"/>
      <c r="E271" s="189"/>
      <c r="F271" s="189"/>
      <c r="G271" s="189"/>
      <c r="H271" s="111"/>
      <c r="I271" s="137"/>
      <c r="J271" s="191"/>
      <c r="K271" s="189"/>
      <c r="L271" s="192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</row>
    <row r="272" spans="1:100" s="94" customFormat="1" ht="12.5" x14ac:dyDescent="0.25">
      <c r="A272" s="189"/>
      <c r="B272" s="189"/>
      <c r="C272" s="189"/>
      <c r="D272" s="189"/>
      <c r="E272" s="189"/>
      <c r="F272" s="189"/>
      <c r="G272" s="189"/>
      <c r="H272" s="111"/>
      <c r="I272" s="137"/>
      <c r="J272" s="191"/>
      <c r="K272" s="189"/>
      <c r="L272" s="192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</row>
    <row r="273" spans="1:100" s="94" customFormat="1" ht="12.5" x14ac:dyDescent="0.25">
      <c r="A273" s="189"/>
      <c r="B273" s="189"/>
      <c r="C273" s="189"/>
      <c r="D273" s="189"/>
      <c r="E273" s="189"/>
      <c r="F273" s="189"/>
      <c r="G273" s="189"/>
      <c r="H273" s="111"/>
      <c r="I273" s="137"/>
      <c r="J273" s="191"/>
      <c r="K273" s="189"/>
      <c r="L273" s="192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</row>
    <row r="274" spans="1:100" s="94" customFormat="1" ht="12.5" x14ac:dyDescent="0.25">
      <c r="A274" s="189"/>
      <c r="B274" s="189"/>
      <c r="C274" s="189"/>
      <c r="D274" s="189"/>
      <c r="E274" s="189"/>
      <c r="F274" s="189"/>
      <c r="G274" s="189"/>
      <c r="H274" s="111"/>
      <c r="I274" s="137"/>
      <c r="J274" s="191"/>
      <c r="K274" s="189"/>
      <c r="L274" s="192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</row>
    <row r="275" spans="1:100" s="94" customFormat="1" ht="12.5" x14ac:dyDescent="0.25">
      <c r="A275" s="189"/>
      <c r="B275" s="189"/>
      <c r="C275" s="189"/>
      <c r="D275" s="189"/>
      <c r="E275" s="189"/>
      <c r="F275" s="189"/>
      <c r="G275" s="189"/>
      <c r="H275" s="111"/>
      <c r="I275" s="137"/>
      <c r="J275" s="191"/>
      <c r="K275" s="189"/>
      <c r="L275" s="192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</row>
    <row r="276" spans="1:100" s="94" customFormat="1" ht="12.5" x14ac:dyDescent="0.25">
      <c r="A276" s="189"/>
      <c r="B276" s="189"/>
      <c r="C276" s="189"/>
      <c r="D276" s="189"/>
      <c r="E276" s="189"/>
      <c r="F276" s="189"/>
      <c r="G276" s="189"/>
      <c r="H276" s="111"/>
      <c r="I276" s="137"/>
      <c r="J276" s="191"/>
      <c r="K276" s="189"/>
      <c r="L276" s="192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</row>
    <row r="277" spans="1:100" s="94" customFormat="1" ht="12.5" x14ac:dyDescent="0.25">
      <c r="A277" s="189"/>
      <c r="B277" s="189"/>
      <c r="C277" s="189"/>
      <c r="D277" s="189"/>
      <c r="E277" s="189"/>
      <c r="F277" s="189"/>
      <c r="G277" s="189"/>
      <c r="H277" s="111"/>
      <c r="I277" s="137"/>
      <c r="J277" s="191"/>
      <c r="K277" s="189"/>
      <c r="L277" s="192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</row>
    <row r="278" spans="1:100" s="94" customFormat="1" ht="12.5" x14ac:dyDescent="0.25">
      <c r="A278" s="189"/>
      <c r="B278" s="189"/>
      <c r="C278" s="189"/>
      <c r="D278" s="189"/>
      <c r="E278" s="189"/>
      <c r="F278" s="189"/>
      <c r="G278" s="189"/>
      <c r="H278" s="111"/>
      <c r="I278" s="137"/>
      <c r="J278" s="191"/>
      <c r="K278" s="189"/>
      <c r="L278" s="192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</row>
    <row r="279" spans="1:100" s="94" customFormat="1" ht="12.5" x14ac:dyDescent="0.25">
      <c r="A279" s="189"/>
      <c r="B279" s="189"/>
      <c r="C279" s="189"/>
      <c r="D279" s="189"/>
      <c r="E279" s="189"/>
      <c r="F279" s="189"/>
      <c r="G279" s="189"/>
      <c r="H279" s="111"/>
      <c r="I279" s="137"/>
      <c r="J279" s="191"/>
      <c r="K279" s="189"/>
      <c r="L279" s="192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</row>
    <row r="280" spans="1:100" s="94" customFormat="1" ht="12.5" x14ac:dyDescent="0.25">
      <c r="A280" s="189"/>
      <c r="B280" s="189"/>
      <c r="C280" s="189"/>
      <c r="D280" s="189"/>
      <c r="E280" s="189"/>
      <c r="F280" s="189"/>
      <c r="G280" s="189"/>
      <c r="H280" s="111"/>
      <c r="I280" s="137"/>
      <c r="J280" s="191"/>
      <c r="K280" s="189"/>
      <c r="L280" s="192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</row>
    <row r="281" spans="1:100" s="94" customFormat="1" ht="12.5" x14ac:dyDescent="0.25">
      <c r="A281" s="189"/>
      <c r="B281" s="189"/>
      <c r="C281" s="189"/>
      <c r="D281" s="189"/>
      <c r="E281" s="189"/>
      <c r="F281" s="189"/>
      <c r="G281" s="189"/>
      <c r="H281" s="111"/>
      <c r="I281" s="137"/>
      <c r="J281" s="191"/>
      <c r="K281" s="189"/>
      <c r="L281" s="192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</row>
    <row r="282" spans="1:100" s="94" customFormat="1" ht="12.5" x14ac:dyDescent="0.25">
      <c r="A282" s="189"/>
      <c r="B282" s="189"/>
      <c r="C282" s="189"/>
      <c r="D282" s="189"/>
      <c r="E282" s="189"/>
      <c r="F282" s="189"/>
      <c r="G282" s="189"/>
      <c r="H282" s="111"/>
      <c r="I282" s="137"/>
      <c r="J282" s="191"/>
      <c r="K282" s="189"/>
      <c r="L282" s="192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</row>
    <row r="283" spans="1:100" s="94" customFormat="1" ht="12.5" x14ac:dyDescent="0.25">
      <c r="A283" s="189"/>
      <c r="B283" s="189"/>
      <c r="C283" s="189"/>
      <c r="D283" s="189"/>
      <c r="E283" s="189"/>
      <c r="F283" s="189"/>
      <c r="G283" s="189"/>
      <c r="H283" s="111"/>
      <c r="I283" s="137"/>
      <c r="J283" s="191"/>
      <c r="K283" s="189"/>
      <c r="L283" s="192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</row>
    <row r="284" spans="1:100" s="94" customFormat="1" ht="12.5" x14ac:dyDescent="0.25">
      <c r="A284" s="189"/>
      <c r="B284" s="189"/>
      <c r="C284" s="189"/>
      <c r="D284" s="189"/>
      <c r="E284" s="189"/>
      <c r="F284" s="189"/>
      <c r="G284" s="189"/>
      <c r="H284" s="111"/>
      <c r="I284" s="137"/>
      <c r="J284" s="191"/>
      <c r="K284" s="189"/>
      <c r="L284" s="192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</row>
    <row r="285" spans="1:100" s="94" customFormat="1" ht="12.5" x14ac:dyDescent="0.25">
      <c r="A285" s="189"/>
      <c r="B285" s="189"/>
      <c r="C285" s="189"/>
      <c r="D285" s="189"/>
      <c r="E285" s="189"/>
      <c r="F285" s="189"/>
      <c r="G285" s="189"/>
      <c r="H285" s="111"/>
      <c r="I285" s="137"/>
      <c r="J285" s="191"/>
      <c r="K285" s="189"/>
      <c r="L285" s="192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</row>
    <row r="286" spans="1:100" s="94" customFormat="1" ht="12.5" x14ac:dyDescent="0.25">
      <c r="A286" s="189"/>
      <c r="B286" s="189"/>
      <c r="C286" s="189"/>
      <c r="D286" s="189"/>
      <c r="E286" s="189"/>
      <c r="F286" s="189"/>
      <c r="G286" s="189"/>
      <c r="H286" s="111"/>
      <c r="I286" s="137"/>
      <c r="J286" s="191"/>
      <c r="K286" s="189"/>
      <c r="L286" s="192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</row>
    <row r="287" spans="1:100" s="94" customFormat="1" ht="12.5" x14ac:dyDescent="0.25">
      <c r="A287" s="189"/>
      <c r="B287" s="189"/>
      <c r="C287" s="189"/>
      <c r="D287" s="189"/>
      <c r="E287" s="189"/>
      <c r="F287" s="189"/>
      <c r="G287" s="189"/>
      <c r="H287" s="111"/>
      <c r="I287" s="137"/>
      <c r="J287" s="191"/>
      <c r="K287" s="189"/>
      <c r="L287" s="192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</row>
    <row r="288" spans="1:100" s="94" customFormat="1" ht="12.5" x14ac:dyDescent="0.25">
      <c r="A288" s="189"/>
      <c r="B288" s="189"/>
      <c r="C288" s="189"/>
      <c r="D288" s="189"/>
      <c r="E288" s="189"/>
      <c r="F288" s="189"/>
      <c r="G288" s="189"/>
      <c r="H288" s="111"/>
      <c r="I288" s="137"/>
      <c r="J288" s="191"/>
      <c r="K288" s="189"/>
      <c r="L288" s="192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</row>
    <row r="289" spans="1:100" s="94" customFormat="1" ht="12.5" x14ac:dyDescent="0.25">
      <c r="A289" s="189"/>
      <c r="B289" s="189"/>
      <c r="C289" s="189"/>
      <c r="D289" s="189"/>
      <c r="E289" s="189"/>
      <c r="F289" s="189"/>
      <c r="G289" s="189"/>
      <c r="H289" s="111"/>
      <c r="I289" s="137"/>
      <c r="J289" s="191"/>
      <c r="K289" s="189"/>
      <c r="L289" s="192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</row>
    <row r="290" spans="1:100" s="94" customFormat="1" ht="12.5" x14ac:dyDescent="0.25">
      <c r="A290" s="189"/>
      <c r="B290" s="189"/>
      <c r="C290" s="189"/>
      <c r="D290" s="189"/>
      <c r="E290" s="189"/>
      <c r="F290" s="189"/>
      <c r="G290" s="189"/>
      <c r="H290" s="111"/>
      <c r="I290" s="137"/>
      <c r="J290" s="191"/>
      <c r="K290" s="189"/>
      <c r="L290" s="192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</row>
    <row r="291" spans="1:100" s="94" customFormat="1" ht="12.5" x14ac:dyDescent="0.25">
      <c r="A291" s="189"/>
      <c r="B291" s="189"/>
      <c r="C291" s="189"/>
      <c r="D291" s="189"/>
      <c r="E291" s="189"/>
      <c r="F291" s="189"/>
      <c r="G291" s="189"/>
      <c r="H291" s="111"/>
      <c r="I291" s="137"/>
      <c r="J291" s="191"/>
      <c r="K291" s="189"/>
      <c r="L291" s="192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</row>
    <row r="292" spans="1:100" s="94" customFormat="1" ht="12.5" x14ac:dyDescent="0.25">
      <c r="A292" s="189"/>
      <c r="B292" s="189"/>
      <c r="C292" s="189"/>
      <c r="D292" s="189"/>
      <c r="E292" s="189"/>
      <c r="F292" s="189"/>
      <c r="G292" s="189"/>
      <c r="H292" s="111"/>
      <c r="I292" s="137"/>
      <c r="J292" s="191"/>
      <c r="K292" s="189"/>
      <c r="L292" s="192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</row>
    <row r="293" spans="1:100" s="94" customFormat="1" ht="12.5" x14ac:dyDescent="0.25">
      <c r="A293" s="189"/>
      <c r="B293" s="189"/>
      <c r="C293" s="189"/>
      <c r="D293" s="189"/>
      <c r="E293" s="189"/>
      <c r="F293" s="189"/>
      <c r="G293" s="189"/>
      <c r="H293" s="111"/>
      <c r="I293" s="137"/>
      <c r="J293" s="191"/>
      <c r="K293" s="189"/>
      <c r="L293" s="192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</row>
    <row r="294" spans="1:100" s="94" customFormat="1" ht="12.5" x14ac:dyDescent="0.25">
      <c r="A294" s="189"/>
      <c r="B294" s="189"/>
      <c r="C294" s="189"/>
      <c r="D294" s="189"/>
      <c r="E294" s="189"/>
      <c r="F294" s="189"/>
      <c r="G294" s="189"/>
      <c r="H294" s="111"/>
      <c r="I294" s="137"/>
      <c r="J294" s="191"/>
      <c r="K294" s="189"/>
      <c r="L294" s="192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</row>
    <row r="295" spans="1:100" s="94" customFormat="1" ht="12.5" x14ac:dyDescent="0.25">
      <c r="A295" s="189"/>
      <c r="B295" s="189"/>
      <c r="C295" s="189"/>
      <c r="D295" s="189"/>
      <c r="E295" s="189"/>
      <c r="F295" s="189"/>
      <c r="G295" s="189"/>
      <c r="H295" s="111"/>
      <c r="I295" s="137"/>
      <c r="J295" s="191"/>
      <c r="K295" s="189"/>
      <c r="L295" s="192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</row>
    <row r="296" spans="1:100" s="94" customFormat="1" ht="12.5" x14ac:dyDescent="0.25">
      <c r="A296" s="189"/>
      <c r="B296" s="189"/>
      <c r="C296" s="189"/>
      <c r="D296" s="189"/>
      <c r="E296" s="189"/>
      <c r="F296" s="189"/>
      <c r="G296" s="189"/>
      <c r="H296" s="111"/>
      <c r="I296" s="137"/>
      <c r="J296" s="191"/>
      <c r="K296" s="189"/>
      <c r="L296" s="192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</row>
    <row r="297" spans="1:100" s="94" customFormat="1" ht="12.5" x14ac:dyDescent="0.25">
      <c r="A297" s="189"/>
      <c r="B297" s="189"/>
      <c r="C297" s="189"/>
      <c r="D297" s="189"/>
      <c r="E297" s="189"/>
      <c r="F297" s="189"/>
      <c r="G297" s="189"/>
      <c r="H297" s="111"/>
      <c r="I297" s="137"/>
      <c r="J297" s="191"/>
      <c r="K297" s="189"/>
      <c r="L297" s="192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</row>
    <row r="298" spans="1:100" s="94" customFormat="1" ht="12.5" x14ac:dyDescent="0.25">
      <c r="A298" s="189"/>
      <c r="B298" s="189"/>
      <c r="C298" s="189"/>
      <c r="D298" s="189"/>
      <c r="E298" s="189"/>
      <c r="F298" s="189"/>
      <c r="G298" s="189"/>
      <c r="H298" s="111"/>
      <c r="I298" s="137"/>
      <c r="J298" s="191"/>
      <c r="K298" s="189"/>
      <c r="L298" s="192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</row>
    <row r="299" spans="1:100" s="94" customFormat="1" ht="12.5" x14ac:dyDescent="0.25">
      <c r="A299" s="189"/>
      <c r="B299" s="189"/>
      <c r="C299" s="189"/>
      <c r="D299" s="189"/>
      <c r="E299" s="189"/>
      <c r="F299" s="189"/>
      <c r="G299" s="189"/>
      <c r="H299" s="111"/>
      <c r="I299" s="137"/>
      <c r="J299" s="191"/>
      <c r="K299" s="189"/>
      <c r="L299" s="192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</row>
    <row r="300" spans="1:100" s="94" customFormat="1" ht="12.5" x14ac:dyDescent="0.25">
      <c r="A300" s="189"/>
      <c r="B300" s="189"/>
      <c r="C300" s="189"/>
      <c r="D300" s="189"/>
      <c r="E300" s="189"/>
      <c r="F300" s="189"/>
      <c r="G300" s="189"/>
      <c r="H300" s="111"/>
      <c r="I300" s="137"/>
      <c r="J300" s="191"/>
      <c r="K300" s="189"/>
      <c r="L300" s="192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</row>
    <row r="301" spans="1:100" s="94" customFormat="1" ht="12.5" x14ac:dyDescent="0.25">
      <c r="A301" s="189"/>
      <c r="B301" s="189"/>
      <c r="C301" s="189"/>
      <c r="D301" s="189"/>
      <c r="E301" s="189"/>
      <c r="F301" s="189"/>
      <c r="G301" s="189"/>
      <c r="H301" s="111"/>
      <c r="I301" s="137"/>
      <c r="J301" s="191"/>
      <c r="K301" s="189"/>
      <c r="L301" s="192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</row>
    <row r="302" spans="1:100" s="94" customFormat="1" ht="12.5" x14ac:dyDescent="0.25">
      <c r="A302" s="189"/>
      <c r="B302" s="189"/>
      <c r="C302" s="189"/>
      <c r="D302" s="189"/>
      <c r="E302" s="189"/>
      <c r="F302" s="189"/>
      <c r="G302" s="189"/>
      <c r="H302" s="111"/>
      <c r="I302" s="137"/>
      <c r="J302" s="191"/>
      <c r="K302" s="189"/>
      <c r="L302" s="192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</row>
    <row r="303" spans="1:100" s="94" customFormat="1" ht="12.5" x14ac:dyDescent="0.25">
      <c r="A303" s="189"/>
      <c r="B303" s="189"/>
      <c r="C303" s="189"/>
      <c r="D303" s="189"/>
      <c r="E303" s="189"/>
      <c r="F303" s="189"/>
      <c r="G303" s="189"/>
      <c r="H303" s="111"/>
      <c r="I303" s="137"/>
      <c r="J303" s="191"/>
      <c r="K303" s="189"/>
      <c r="L303" s="192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</row>
    <row r="304" spans="1:100" s="94" customFormat="1" ht="12.5" x14ac:dyDescent="0.25">
      <c r="A304" s="189"/>
      <c r="B304" s="189"/>
      <c r="C304" s="189"/>
      <c r="D304" s="189"/>
      <c r="E304" s="189"/>
      <c r="F304" s="189"/>
      <c r="G304" s="189"/>
      <c r="H304" s="111"/>
      <c r="I304" s="137"/>
      <c r="J304" s="191"/>
      <c r="K304" s="189"/>
      <c r="L304" s="192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</row>
    <row r="305" spans="1:100" s="94" customFormat="1" ht="12.5" x14ac:dyDescent="0.25">
      <c r="A305" s="189"/>
      <c r="B305" s="189"/>
      <c r="C305" s="189"/>
      <c r="D305" s="189"/>
      <c r="E305" s="189"/>
      <c r="F305" s="189"/>
      <c r="G305" s="189"/>
      <c r="H305" s="111"/>
      <c r="I305" s="137"/>
      <c r="J305" s="191"/>
      <c r="K305" s="189"/>
      <c r="L305" s="192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</row>
    <row r="306" spans="1:100" s="94" customFormat="1" ht="12.5" x14ac:dyDescent="0.25">
      <c r="A306" s="189"/>
      <c r="B306" s="189"/>
      <c r="C306" s="189"/>
      <c r="D306" s="189"/>
      <c r="E306" s="189"/>
      <c r="F306" s="189"/>
      <c r="G306" s="189"/>
      <c r="H306" s="111"/>
      <c r="I306" s="137"/>
      <c r="J306" s="191"/>
      <c r="K306" s="189"/>
      <c r="L306" s="192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</row>
    <row r="307" spans="1:100" s="94" customFormat="1" ht="12.5" x14ac:dyDescent="0.25">
      <c r="A307" s="189"/>
      <c r="B307" s="189"/>
      <c r="C307" s="189"/>
      <c r="D307" s="189"/>
      <c r="E307" s="189"/>
      <c r="F307" s="189"/>
      <c r="G307" s="189"/>
      <c r="H307" s="111"/>
      <c r="I307" s="137"/>
      <c r="J307" s="191"/>
      <c r="K307" s="189"/>
      <c r="L307" s="192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</row>
    <row r="308" spans="1:100" s="94" customFormat="1" ht="12.5" x14ac:dyDescent="0.25">
      <c r="A308" s="189"/>
      <c r="B308" s="189"/>
      <c r="C308" s="189"/>
      <c r="D308" s="189"/>
      <c r="E308" s="189"/>
      <c r="F308" s="189"/>
      <c r="G308" s="189"/>
      <c r="H308" s="111"/>
      <c r="I308" s="137"/>
      <c r="J308" s="191"/>
      <c r="K308" s="189"/>
      <c r="L308" s="192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</row>
    <row r="309" spans="1:100" s="94" customFormat="1" ht="12.5" x14ac:dyDescent="0.25">
      <c r="A309" s="189"/>
      <c r="B309" s="189"/>
      <c r="C309" s="189"/>
      <c r="D309" s="189"/>
      <c r="E309" s="189"/>
      <c r="F309" s="189"/>
      <c r="G309" s="189"/>
      <c r="H309" s="111"/>
      <c r="I309" s="137"/>
      <c r="J309" s="191"/>
      <c r="K309" s="189"/>
      <c r="L309" s="192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</row>
    <row r="310" spans="1:100" s="94" customFormat="1" ht="12.5" x14ac:dyDescent="0.25">
      <c r="A310" s="189"/>
      <c r="B310" s="189"/>
      <c r="C310" s="189"/>
      <c r="D310" s="189"/>
      <c r="E310" s="189"/>
      <c r="F310" s="189"/>
      <c r="G310" s="189"/>
      <c r="H310" s="111"/>
      <c r="I310" s="137"/>
      <c r="J310" s="191"/>
      <c r="K310" s="189"/>
      <c r="L310" s="192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</row>
    <row r="311" spans="1:100" s="94" customFormat="1" ht="12.5" x14ac:dyDescent="0.25">
      <c r="A311" s="189"/>
      <c r="B311" s="189"/>
      <c r="C311" s="189"/>
      <c r="D311" s="189"/>
      <c r="E311" s="189"/>
      <c r="F311" s="189"/>
      <c r="G311" s="189"/>
      <c r="H311" s="111"/>
      <c r="I311" s="137"/>
      <c r="J311" s="191"/>
      <c r="K311" s="189"/>
      <c r="L311" s="192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</row>
    <row r="312" spans="1:100" s="94" customFormat="1" ht="12.5" x14ac:dyDescent="0.25">
      <c r="A312" s="189"/>
      <c r="B312" s="189"/>
      <c r="C312" s="189"/>
      <c r="D312" s="189"/>
      <c r="E312" s="189"/>
      <c r="F312" s="189"/>
      <c r="G312" s="189"/>
      <c r="H312" s="111"/>
      <c r="I312" s="137"/>
      <c r="J312" s="191"/>
      <c r="K312" s="189"/>
      <c r="L312" s="192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</row>
    <row r="313" spans="1:100" s="94" customFormat="1" ht="12.5" x14ac:dyDescent="0.25">
      <c r="A313" s="189"/>
      <c r="B313" s="189"/>
      <c r="C313" s="189"/>
      <c r="D313" s="189"/>
      <c r="E313" s="189"/>
      <c r="F313" s="189"/>
      <c r="G313" s="189"/>
      <c r="H313" s="111"/>
      <c r="I313" s="137"/>
      <c r="J313" s="191"/>
      <c r="K313" s="189"/>
      <c r="L313" s="192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</row>
    <row r="314" spans="1:100" s="94" customFormat="1" ht="12.5" x14ac:dyDescent="0.25">
      <c r="A314" s="189"/>
      <c r="B314" s="189"/>
      <c r="C314" s="189"/>
      <c r="D314" s="189"/>
      <c r="E314" s="189"/>
      <c r="F314" s="189"/>
      <c r="G314" s="189"/>
      <c r="H314" s="111"/>
      <c r="I314" s="137"/>
      <c r="J314" s="191"/>
      <c r="K314" s="189"/>
      <c r="L314" s="192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</row>
    <row r="315" spans="1:100" s="94" customFormat="1" ht="12.5" x14ac:dyDescent="0.25">
      <c r="A315" s="189"/>
      <c r="B315" s="189"/>
      <c r="C315" s="189"/>
      <c r="D315" s="189"/>
      <c r="E315" s="189"/>
      <c r="F315" s="189"/>
      <c r="G315" s="189"/>
      <c r="H315" s="111"/>
      <c r="I315" s="137"/>
      <c r="J315" s="191"/>
      <c r="K315" s="189"/>
      <c r="L315" s="192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</row>
    <row r="316" spans="1:100" s="94" customFormat="1" ht="12.5" x14ac:dyDescent="0.25">
      <c r="A316" s="189"/>
      <c r="B316" s="189"/>
      <c r="C316" s="189"/>
      <c r="D316" s="189"/>
      <c r="E316" s="189"/>
      <c r="F316" s="189"/>
      <c r="G316" s="189"/>
      <c r="H316" s="111"/>
      <c r="I316" s="137"/>
      <c r="J316" s="191"/>
      <c r="K316" s="189"/>
      <c r="L316" s="192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</row>
    <row r="317" spans="1:100" s="94" customFormat="1" ht="12.5" x14ac:dyDescent="0.25">
      <c r="A317" s="189"/>
      <c r="B317" s="189"/>
      <c r="C317" s="189"/>
      <c r="D317" s="189"/>
      <c r="E317" s="189"/>
      <c r="F317" s="189"/>
      <c r="G317" s="189"/>
      <c r="H317" s="111"/>
      <c r="I317" s="137"/>
      <c r="J317" s="191"/>
      <c r="K317" s="189"/>
      <c r="L317" s="192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</row>
    <row r="318" spans="1:100" s="94" customFormat="1" ht="12.5" x14ac:dyDescent="0.25">
      <c r="A318" s="189"/>
      <c r="B318" s="189"/>
      <c r="C318" s="189"/>
      <c r="D318" s="189"/>
      <c r="E318" s="189"/>
      <c r="F318" s="189"/>
      <c r="G318" s="189"/>
      <c r="H318" s="111"/>
      <c r="I318" s="137"/>
      <c r="J318" s="191"/>
      <c r="K318" s="189"/>
      <c r="L318" s="192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</row>
    <row r="319" spans="1:100" s="94" customFormat="1" ht="12.5" x14ac:dyDescent="0.25">
      <c r="A319" s="189"/>
      <c r="B319" s="189"/>
      <c r="C319" s="189"/>
      <c r="D319" s="189"/>
      <c r="E319" s="189"/>
      <c r="F319" s="189"/>
      <c r="G319" s="189"/>
      <c r="H319" s="111"/>
      <c r="I319" s="137"/>
      <c r="J319" s="191"/>
      <c r="K319" s="189"/>
      <c r="L319" s="192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</row>
    <row r="320" spans="1:100" s="94" customFormat="1" ht="12.5" x14ac:dyDescent="0.25">
      <c r="A320" s="189"/>
      <c r="B320" s="189"/>
      <c r="C320" s="189"/>
      <c r="D320" s="189"/>
      <c r="E320" s="189"/>
      <c r="F320" s="189"/>
      <c r="G320" s="189"/>
      <c r="H320" s="111"/>
      <c r="I320" s="137"/>
      <c r="J320" s="191"/>
      <c r="K320" s="189"/>
      <c r="L320" s="192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</row>
    <row r="321" spans="1:100" s="94" customFormat="1" ht="12.5" x14ac:dyDescent="0.25">
      <c r="A321" s="189"/>
      <c r="B321" s="189"/>
      <c r="C321" s="189"/>
      <c r="D321" s="189"/>
      <c r="E321" s="189"/>
      <c r="F321" s="189"/>
      <c r="G321" s="189"/>
      <c r="H321" s="111"/>
      <c r="I321" s="137"/>
      <c r="J321" s="191"/>
      <c r="K321" s="189"/>
      <c r="L321" s="192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</row>
    <row r="322" spans="1:100" s="94" customFormat="1" ht="12.5" x14ac:dyDescent="0.25">
      <c r="A322" s="189"/>
      <c r="B322" s="189"/>
      <c r="C322" s="189"/>
      <c r="D322" s="189"/>
      <c r="E322" s="189"/>
      <c r="F322" s="189"/>
      <c r="G322" s="189"/>
      <c r="H322" s="111"/>
      <c r="I322" s="137"/>
      <c r="J322" s="191"/>
      <c r="K322" s="189"/>
      <c r="L322" s="192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</row>
    <row r="323" spans="1:100" s="94" customFormat="1" ht="12.5" x14ac:dyDescent="0.25">
      <c r="A323" s="189"/>
      <c r="B323" s="189"/>
      <c r="C323" s="189"/>
      <c r="D323" s="189"/>
      <c r="E323" s="189"/>
      <c r="F323" s="189"/>
      <c r="G323" s="189"/>
      <c r="H323" s="111"/>
      <c r="I323" s="137"/>
      <c r="J323" s="191"/>
      <c r="K323" s="189"/>
      <c r="L323" s="192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</row>
    <row r="324" spans="1:100" s="94" customFormat="1" ht="12.5" x14ac:dyDescent="0.25">
      <c r="A324" s="189"/>
      <c r="B324" s="189"/>
      <c r="C324" s="189"/>
      <c r="D324" s="189"/>
      <c r="E324" s="189"/>
      <c r="F324" s="189"/>
      <c r="G324" s="189"/>
      <c r="H324" s="111"/>
      <c r="I324" s="137"/>
      <c r="J324" s="191"/>
      <c r="K324" s="189"/>
      <c r="L324" s="192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</row>
    <row r="325" spans="1:100" s="94" customFormat="1" ht="12.5" x14ac:dyDescent="0.25">
      <c r="A325" s="189"/>
      <c r="B325" s="189"/>
      <c r="C325" s="189"/>
      <c r="D325" s="189"/>
      <c r="E325" s="189"/>
      <c r="F325" s="189"/>
      <c r="G325" s="189"/>
      <c r="H325" s="111"/>
      <c r="I325" s="137"/>
      <c r="J325" s="191"/>
      <c r="K325" s="189"/>
      <c r="L325" s="192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</row>
    <row r="326" spans="1:100" s="94" customFormat="1" ht="12.5" x14ac:dyDescent="0.25">
      <c r="A326" s="189"/>
      <c r="B326" s="189"/>
      <c r="C326" s="189"/>
      <c r="D326" s="189"/>
      <c r="E326" s="189"/>
      <c r="F326" s="189"/>
      <c r="G326" s="189"/>
      <c r="H326" s="111"/>
      <c r="I326" s="137"/>
      <c r="J326" s="191"/>
      <c r="K326" s="189"/>
      <c r="L326" s="192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</row>
    <row r="327" spans="1:100" s="94" customFormat="1" ht="12.5" x14ac:dyDescent="0.25">
      <c r="A327" s="189"/>
      <c r="B327" s="189"/>
      <c r="C327" s="189"/>
      <c r="D327" s="189"/>
      <c r="E327" s="189"/>
      <c r="F327" s="189"/>
      <c r="G327" s="189"/>
      <c r="H327" s="111"/>
      <c r="I327" s="137"/>
      <c r="J327" s="191"/>
      <c r="K327" s="189"/>
      <c r="L327" s="192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</row>
    <row r="328" spans="1:100" s="94" customFormat="1" ht="12.5" x14ac:dyDescent="0.25">
      <c r="A328" s="189"/>
      <c r="B328" s="189"/>
      <c r="C328" s="189"/>
      <c r="D328" s="189"/>
      <c r="E328" s="189"/>
      <c r="F328" s="189"/>
      <c r="G328" s="189"/>
      <c r="H328" s="111"/>
      <c r="I328" s="137"/>
      <c r="J328" s="191"/>
      <c r="K328" s="189"/>
      <c r="L328" s="192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</row>
    <row r="329" spans="1:100" s="94" customFormat="1" ht="12.5" x14ac:dyDescent="0.25">
      <c r="A329" s="189"/>
      <c r="B329" s="189"/>
      <c r="C329" s="189"/>
      <c r="D329" s="189"/>
      <c r="E329" s="189"/>
      <c r="F329" s="189"/>
      <c r="G329" s="189"/>
      <c r="H329" s="111"/>
      <c r="I329" s="137"/>
      <c r="J329" s="191"/>
      <c r="K329" s="189"/>
      <c r="L329" s="192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</row>
    <row r="330" spans="1:100" s="94" customFormat="1" ht="12.5" x14ac:dyDescent="0.25">
      <c r="A330" s="189"/>
      <c r="B330" s="189"/>
      <c r="C330" s="189"/>
      <c r="D330" s="189"/>
      <c r="E330" s="189"/>
      <c r="F330" s="189"/>
      <c r="G330" s="189"/>
      <c r="H330" s="111"/>
      <c r="I330" s="137"/>
      <c r="J330" s="191"/>
      <c r="K330" s="189"/>
      <c r="L330" s="192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</row>
    <row r="331" spans="1:100" s="94" customFormat="1" ht="12.5" x14ac:dyDescent="0.25">
      <c r="A331" s="189"/>
      <c r="B331" s="189"/>
      <c r="C331" s="189"/>
      <c r="D331" s="189"/>
      <c r="E331" s="189"/>
      <c r="F331" s="189"/>
      <c r="G331" s="189"/>
      <c r="H331" s="111"/>
      <c r="I331" s="137"/>
      <c r="J331" s="191"/>
      <c r="K331" s="189"/>
      <c r="L331" s="192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</row>
    <row r="332" spans="1:100" s="94" customFormat="1" ht="12.5" x14ac:dyDescent="0.25">
      <c r="A332" s="189"/>
      <c r="B332" s="189"/>
      <c r="C332" s="189"/>
      <c r="D332" s="189"/>
      <c r="E332" s="189"/>
      <c r="F332" s="189"/>
      <c r="G332" s="189"/>
      <c r="H332" s="111"/>
      <c r="I332" s="137"/>
      <c r="J332" s="191"/>
      <c r="K332" s="189"/>
      <c r="L332" s="192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</row>
    <row r="333" spans="1:100" s="94" customFormat="1" ht="12.5" x14ac:dyDescent="0.25">
      <c r="A333" s="189"/>
      <c r="B333" s="189"/>
      <c r="C333" s="189"/>
      <c r="D333" s="189"/>
      <c r="E333" s="189"/>
      <c r="F333" s="189"/>
      <c r="G333" s="189"/>
      <c r="H333" s="111"/>
      <c r="I333" s="137"/>
      <c r="J333" s="191"/>
      <c r="K333" s="189"/>
      <c r="L333" s="192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</row>
    <row r="334" spans="1:100" s="94" customFormat="1" ht="12.5" x14ac:dyDescent="0.25">
      <c r="A334" s="189"/>
      <c r="B334" s="189"/>
      <c r="C334" s="189"/>
      <c r="D334" s="189"/>
      <c r="E334" s="189"/>
      <c r="F334" s="189"/>
      <c r="G334" s="189"/>
      <c r="H334" s="111"/>
      <c r="I334" s="137"/>
      <c r="J334" s="191"/>
      <c r="K334" s="189"/>
      <c r="L334" s="192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</row>
    <row r="335" spans="1:100" s="94" customFormat="1" ht="12.5" x14ac:dyDescent="0.25">
      <c r="A335" s="189"/>
      <c r="B335" s="189"/>
      <c r="C335" s="189"/>
      <c r="D335" s="189"/>
      <c r="E335" s="189"/>
      <c r="F335" s="189"/>
      <c r="G335" s="189"/>
      <c r="H335" s="111"/>
      <c r="I335" s="137"/>
      <c r="J335" s="191"/>
      <c r="K335" s="189"/>
      <c r="L335" s="192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</row>
    <row r="336" spans="1:100" s="94" customFormat="1" ht="12.5" x14ac:dyDescent="0.25">
      <c r="A336" s="189"/>
      <c r="B336" s="189"/>
      <c r="C336" s="189"/>
      <c r="D336" s="189"/>
      <c r="E336" s="189"/>
      <c r="F336" s="189"/>
      <c r="G336" s="189"/>
      <c r="H336" s="111"/>
      <c r="I336" s="137"/>
      <c r="J336" s="191"/>
      <c r="K336" s="189"/>
      <c r="L336" s="192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</row>
    <row r="337" spans="1:100" s="94" customFormat="1" ht="12.5" x14ac:dyDescent="0.25">
      <c r="A337" s="189"/>
      <c r="B337" s="189"/>
      <c r="C337" s="189"/>
      <c r="D337" s="189"/>
      <c r="E337" s="189"/>
      <c r="F337" s="189"/>
      <c r="G337" s="189"/>
      <c r="H337" s="111"/>
      <c r="I337" s="137"/>
      <c r="J337" s="191"/>
      <c r="K337" s="189"/>
      <c r="L337" s="192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</row>
    <row r="338" spans="1:100" s="94" customFormat="1" ht="12.5" x14ac:dyDescent="0.25">
      <c r="A338" s="189"/>
      <c r="B338" s="189"/>
      <c r="C338" s="189"/>
      <c r="D338" s="189"/>
      <c r="E338" s="189"/>
      <c r="F338" s="189"/>
      <c r="G338" s="189"/>
      <c r="H338" s="111"/>
      <c r="I338" s="137"/>
      <c r="J338" s="191"/>
      <c r="K338" s="189"/>
      <c r="L338" s="192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</row>
    <row r="339" spans="1:100" s="94" customFormat="1" ht="12.5" x14ac:dyDescent="0.25">
      <c r="A339" s="189"/>
      <c r="B339" s="189"/>
      <c r="C339" s="189"/>
      <c r="D339" s="189"/>
      <c r="E339" s="189"/>
      <c r="F339" s="189"/>
      <c r="G339" s="189"/>
      <c r="H339" s="111"/>
      <c r="I339" s="137"/>
      <c r="J339" s="191"/>
      <c r="K339" s="189"/>
      <c r="L339" s="192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</row>
    <row r="340" spans="1:100" s="94" customFormat="1" ht="12.5" x14ac:dyDescent="0.25">
      <c r="A340" s="189"/>
      <c r="B340" s="189"/>
      <c r="C340" s="189"/>
      <c r="D340" s="189"/>
      <c r="E340" s="189"/>
      <c r="F340" s="189"/>
      <c r="G340" s="189"/>
      <c r="H340" s="111"/>
      <c r="I340" s="137"/>
      <c r="J340" s="191"/>
      <c r="K340" s="189"/>
      <c r="L340" s="192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</row>
    <row r="341" spans="1:100" s="94" customFormat="1" ht="12.5" x14ac:dyDescent="0.25">
      <c r="A341" s="189"/>
      <c r="B341" s="189"/>
      <c r="C341" s="189"/>
      <c r="D341" s="189"/>
      <c r="E341" s="189"/>
      <c r="F341" s="189"/>
      <c r="G341" s="189"/>
      <c r="H341" s="111"/>
      <c r="I341" s="137"/>
      <c r="J341" s="191"/>
      <c r="K341" s="189"/>
      <c r="L341" s="192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</row>
    <row r="342" spans="1:100" s="94" customFormat="1" ht="12.5" x14ac:dyDescent="0.25">
      <c r="A342" s="189"/>
      <c r="B342" s="189"/>
      <c r="C342" s="189"/>
      <c r="D342" s="189"/>
      <c r="E342" s="189"/>
      <c r="F342" s="189"/>
      <c r="G342" s="189"/>
      <c r="H342" s="111"/>
      <c r="I342" s="137"/>
      <c r="J342" s="191"/>
      <c r="K342" s="189"/>
      <c r="L342" s="192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</row>
    <row r="343" spans="1:100" s="94" customFormat="1" ht="12.5" x14ac:dyDescent="0.25">
      <c r="A343" s="189"/>
      <c r="B343" s="189"/>
      <c r="C343" s="189"/>
      <c r="D343" s="189"/>
      <c r="E343" s="189"/>
      <c r="F343" s="189"/>
      <c r="G343" s="189"/>
      <c r="H343" s="111"/>
      <c r="I343" s="137"/>
      <c r="J343" s="191"/>
      <c r="K343" s="189"/>
      <c r="L343" s="192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</row>
    <row r="344" spans="1:100" s="94" customFormat="1" ht="12.5" x14ac:dyDescent="0.25">
      <c r="A344" s="189"/>
      <c r="B344" s="189"/>
      <c r="C344" s="189"/>
      <c r="D344" s="189"/>
      <c r="E344" s="189"/>
      <c r="F344" s="189"/>
      <c r="G344" s="189"/>
      <c r="H344" s="111"/>
      <c r="I344" s="137"/>
      <c r="J344" s="191"/>
      <c r="K344" s="189"/>
      <c r="L344" s="192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</row>
    <row r="345" spans="1:100" s="94" customFormat="1" ht="12.5" x14ac:dyDescent="0.25">
      <c r="A345" s="189"/>
      <c r="B345" s="189"/>
      <c r="C345" s="189"/>
      <c r="D345" s="189"/>
      <c r="E345" s="189"/>
      <c r="F345" s="189"/>
      <c r="G345" s="189"/>
      <c r="H345" s="111"/>
      <c r="I345" s="137"/>
      <c r="J345" s="191"/>
      <c r="K345" s="189"/>
      <c r="L345" s="192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</row>
    <row r="346" spans="1:100" s="94" customFormat="1" ht="12.5" x14ac:dyDescent="0.25">
      <c r="A346" s="189"/>
      <c r="B346" s="189"/>
      <c r="C346" s="189"/>
      <c r="D346" s="189"/>
      <c r="E346" s="189"/>
      <c r="F346" s="189"/>
      <c r="G346" s="189"/>
      <c r="H346" s="111"/>
      <c r="I346" s="137"/>
      <c r="J346" s="191"/>
      <c r="K346" s="189"/>
      <c r="L346" s="192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</row>
    <row r="347" spans="1:100" s="94" customFormat="1" ht="12.5" x14ac:dyDescent="0.25">
      <c r="A347" s="189"/>
      <c r="B347" s="189"/>
      <c r="C347" s="189"/>
      <c r="D347" s="189"/>
      <c r="E347" s="189"/>
      <c r="F347" s="189"/>
      <c r="G347" s="189"/>
      <c r="H347" s="111"/>
      <c r="I347" s="137"/>
      <c r="J347" s="191"/>
      <c r="K347" s="189"/>
      <c r="L347" s="192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</row>
    <row r="348" spans="1:100" s="94" customFormat="1" ht="12.5" x14ac:dyDescent="0.25">
      <c r="A348" s="189"/>
      <c r="B348" s="189"/>
      <c r="C348" s="189"/>
      <c r="D348" s="189"/>
      <c r="E348" s="189"/>
      <c r="F348" s="189"/>
      <c r="G348" s="189"/>
      <c r="H348" s="111"/>
      <c r="I348" s="137"/>
      <c r="J348" s="191"/>
      <c r="K348" s="189"/>
      <c r="L348" s="192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89"/>
      <c r="BN348" s="189"/>
      <c r="BO348" s="189"/>
      <c r="BP348" s="189"/>
      <c r="BQ348" s="189"/>
      <c r="BR348" s="189"/>
      <c r="BS348" s="189"/>
      <c r="BT348" s="189"/>
      <c r="BU348" s="189"/>
      <c r="BV348" s="189"/>
      <c r="BW348" s="189"/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</row>
    <row r="349" spans="1:100" s="94" customFormat="1" ht="12.5" x14ac:dyDescent="0.25">
      <c r="A349" s="189"/>
      <c r="B349" s="189"/>
      <c r="C349" s="189"/>
      <c r="D349" s="189"/>
      <c r="E349" s="189"/>
      <c r="F349" s="189"/>
      <c r="G349" s="189"/>
      <c r="H349" s="111"/>
      <c r="I349" s="137"/>
      <c r="J349" s="191"/>
      <c r="K349" s="189"/>
      <c r="L349" s="192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189"/>
      <c r="BE349" s="189"/>
      <c r="BF349" s="189"/>
      <c r="BG349" s="189"/>
      <c r="BH349" s="189"/>
      <c r="BI349" s="189"/>
      <c r="BJ349" s="189"/>
      <c r="BK349" s="189"/>
      <c r="BL349" s="189"/>
      <c r="BM349" s="189"/>
      <c r="BN349" s="189"/>
      <c r="BO349" s="189"/>
      <c r="BP349" s="189"/>
      <c r="BQ349" s="189"/>
      <c r="BR349" s="189"/>
      <c r="BS349" s="189"/>
      <c r="BT349" s="189"/>
      <c r="BU349" s="189"/>
      <c r="BV349" s="189"/>
      <c r="BW349" s="189"/>
      <c r="BX349" s="189"/>
      <c r="BY349" s="189"/>
      <c r="BZ349" s="189"/>
      <c r="CA349" s="189"/>
      <c r="CB349" s="189"/>
      <c r="CC349" s="189"/>
      <c r="CD349" s="189"/>
      <c r="CE349" s="189"/>
      <c r="CF349" s="189"/>
      <c r="CG349" s="189"/>
      <c r="CH349" s="189"/>
      <c r="CI349" s="189"/>
      <c r="CJ349" s="189"/>
      <c r="CK349" s="189"/>
      <c r="CL349" s="189"/>
      <c r="CM349" s="189"/>
      <c r="CN349" s="189"/>
      <c r="CO349" s="189"/>
      <c r="CP349" s="189"/>
      <c r="CQ349" s="189"/>
      <c r="CR349" s="189"/>
      <c r="CS349" s="189"/>
      <c r="CT349" s="189"/>
      <c r="CU349" s="189"/>
      <c r="CV349" s="189"/>
    </row>
    <row r="350" spans="1:100" s="94" customFormat="1" ht="12.5" x14ac:dyDescent="0.25">
      <c r="A350" s="189"/>
      <c r="B350" s="189"/>
      <c r="C350" s="189"/>
      <c r="D350" s="189"/>
      <c r="E350" s="189"/>
      <c r="F350" s="189"/>
      <c r="G350" s="189"/>
      <c r="H350" s="111"/>
      <c r="I350" s="137"/>
      <c r="J350" s="191"/>
      <c r="K350" s="189"/>
      <c r="L350" s="192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89"/>
      <c r="BA350" s="189"/>
      <c r="BB350" s="189"/>
      <c r="BC350" s="189"/>
      <c r="BD350" s="189"/>
      <c r="BE350" s="189"/>
      <c r="BF350" s="189"/>
      <c r="BG350" s="189"/>
      <c r="BH350" s="189"/>
      <c r="BI350" s="189"/>
      <c r="BJ350" s="189"/>
      <c r="BK350" s="189"/>
      <c r="BL350" s="189"/>
      <c r="BM350" s="189"/>
      <c r="BN350" s="189"/>
      <c r="BO350" s="189"/>
      <c r="BP350" s="189"/>
      <c r="BQ350" s="189"/>
      <c r="BR350" s="189"/>
      <c r="BS350" s="189"/>
      <c r="BT350" s="189"/>
      <c r="BU350" s="189"/>
      <c r="BV350" s="189"/>
      <c r="BW350" s="189"/>
      <c r="BX350" s="189"/>
      <c r="BY350" s="189"/>
      <c r="BZ350" s="189"/>
      <c r="CA350" s="189"/>
      <c r="CB350" s="189"/>
      <c r="CC350" s="189"/>
      <c r="CD350" s="189"/>
      <c r="CE350" s="189"/>
      <c r="CF350" s="189"/>
      <c r="CG350" s="189"/>
      <c r="CH350" s="189"/>
      <c r="CI350" s="189"/>
      <c r="CJ350" s="189"/>
      <c r="CK350" s="189"/>
      <c r="CL350" s="189"/>
      <c r="CM350" s="189"/>
      <c r="CN350" s="189"/>
      <c r="CO350" s="189"/>
      <c r="CP350" s="189"/>
      <c r="CQ350" s="189"/>
      <c r="CR350" s="189"/>
      <c r="CS350" s="189"/>
      <c r="CT350" s="189"/>
      <c r="CU350" s="189"/>
      <c r="CV350" s="189"/>
    </row>
    <row r="351" spans="1:100" s="94" customFormat="1" ht="12.5" x14ac:dyDescent="0.25">
      <c r="A351" s="189"/>
      <c r="B351" s="189"/>
      <c r="C351" s="189"/>
      <c r="D351" s="189"/>
      <c r="E351" s="189"/>
      <c r="F351" s="189"/>
      <c r="G351" s="189"/>
      <c r="H351" s="111"/>
      <c r="I351" s="137"/>
      <c r="J351" s="191"/>
      <c r="K351" s="189"/>
      <c r="L351" s="192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89"/>
      <c r="AT351" s="189"/>
      <c r="AU351" s="189"/>
      <c r="AV351" s="189"/>
      <c r="AW351" s="189"/>
      <c r="AX351" s="189"/>
      <c r="AY351" s="189"/>
      <c r="AZ351" s="189"/>
      <c r="BA351" s="189"/>
      <c r="BB351" s="189"/>
      <c r="BC351" s="189"/>
      <c r="BD351" s="189"/>
      <c r="BE351" s="189"/>
      <c r="BF351" s="189"/>
      <c r="BG351" s="189"/>
      <c r="BH351" s="189"/>
      <c r="BI351" s="189"/>
      <c r="BJ351" s="189"/>
      <c r="BK351" s="189"/>
      <c r="BL351" s="189"/>
      <c r="BM351" s="189"/>
      <c r="BN351" s="189"/>
      <c r="BO351" s="189"/>
      <c r="BP351" s="189"/>
      <c r="BQ351" s="189"/>
      <c r="BR351" s="189"/>
      <c r="BS351" s="189"/>
      <c r="BT351" s="189"/>
      <c r="BU351" s="189"/>
      <c r="BV351" s="189"/>
      <c r="BW351" s="189"/>
      <c r="BX351" s="189"/>
      <c r="BY351" s="189"/>
      <c r="BZ351" s="189"/>
      <c r="CA351" s="189"/>
      <c r="CB351" s="189"/>
      <c r="CC351" s="189"/>
      <c r="CD351" s="189"/>
      <c r="CE351" s="189"/>
      <c r="CF351" s="189"/>
      <c r="CG351" s="189"/>
      <c r="CH351" s="189"/>
      <c r="CI351" s="189"/>
      <c r="CJ351" s="189"/>
      <c r="CK351" s="189"/>
      <c r="CL351" s="189"/>
      <c r="CM351" s="189"/>
      <c r="CN351" s="189"/>
      <c r="CO351" s="189"/>
      <c r="CP351" s="189"/>
      <c r="CQ351" s="189"/>
      <c r="CR351" s="189"/>
      <c r="CS351" s="189"/>
      <c r="CT351" s="189"/>
      <c r="CU351" s="189"/>
      <c r="CV351" s="189"/>
    </row>
    <row r="352" spans="1:100" s="94" customFormat="1" ht="12.5" x14ac:dyDescent="0.25">
      <c r="A352" s="189"/>
      <c r="B352" s="189"/>
      <c r="C352" s="189"/>
      <c r="D352" s="189"/>
      <c r="E352" s="189"/>
      <c r="F352" s="189"/>
      <c r="G352" s="189"/>
      <c r="H352" s="111"/>
      <c r="I352" s="137"/>
      <c r="J352" s="191"/>
      <c r="K352" s="189"/>
      <c r="L352" s="192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  <c r="AK352" s="189"/>
      <c r="AL352" s="189"/>
      <c r="AM352" s="189"/>
      <c r="AN352" s="189"/>
      <c r="AO352" s="189"/>
      <c r="AP352" s="189"/>
      <c r="AQ352" s="189"/>
      <c r="AR352" s="189"/>
      <c r="AS352" s="189"/>
      <c r="AT352" s="189"/>
      <c r="AU352" s="189"/>
      <c r="AV352" s="189"/>
      <c r="AW352" s="189"/>
      <c r="AX352" s="189"/>
      <c r="AY352" s="189"/>
      <c r="AZ352" s="189"/>
      <c r="BA352" s="189"/>
      <c r="BB352" s="189"/>
      <c r="BC352" s="189"/>
      <c r="BD352" s="189"/>
      <c r="BE352" s="189"/>
      <c r="BF352" s="189"/>
      <c r="BG352" s="189"/>
      <c r="BH352" s="189"/>
      <c r="BI352" s="189"/>
      <c r="BJ352" s="189"/>
      <c r="BK352" s="189"/>
      <c r="BL352" s="189"/>
      <c r="BM352" s="189"/>
      <c r="BN352" s="189"/>
      <c r="BO352" s="189"/>
      <c r="BP352" s="189"/>
      <c r="BQ352" s="189"/>
      <c r="BR352" s="189"/>
      <c r="BS352" s="189"/>
      <c r="BT352" s="189"/>
      <c r="BU352" s="189"/>
      <c r="BV352" s="189"/>
      <c r="BW352" s="189"/>
      <c r="BX352" s="189"/>
      <c r="BY352" s="189"/>
      <c r="BZ352" s="189"/>
      <c r="CA352" s="189"/>
      <c r="CB352" s="189"/>
      <c r="CC352" s="189"/>
      <c r="CD352" s="189"/>
      <c r="CE352" s="189"/>
      <c r="CF352" s="189"/>
      <c r="CG352" s="189"/>
      <c r="CH352" s="189"/>
      <c r="CI352" s="189"/>
      <c r="CJ352" s="189"/>
      <c r="CK352" s="189"/>
      <c r="CL352" s="189"/>
      <c r="CM352" s="189"/>
      <c r="CN352" s="189"/>
      <c r="CO352" s="189"/>
      <c r="CP352" s="189"/>
      <c r="CQ352" s="189"/>
      <c r="CR352" s="189"/>
      <c r="CS352" s="189"/>
      <c r="CT352" s="189"/>
      <c r="CU352" s="189"/>
      <c r="CV352" s="189"/>
    </row>
    <row r="353" spans="1:100" s="94" customFormat="1" ht="12.5" x14ac:dyDescent="0.25">
      <c r="A353" s="189"/>
      <c r="B353" s="189"/>
      <c r="C353" s="189"/>
      <c r="D353" s="189"/>
      <c r="E353" s="189"/>
      <c r="F353" s="189"/>
      <c r="G353" s="189"/>
      <c r="H353" s="111"/>
      <c r="I353" s="137"/>
      <c r="J353" s="191"/>
      <c r="K353" s="189"/>
      <c r="L353" s="192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89"/>
      <c r="AT353" s="189"/>
      <c r="AU353" s="189"/>
      <c r="AV353" s="189"/>
      <c r="AW353" s="189"/>
      <c r="AX353" s="189"/>
      <c r="AY353" s="189"/>
      <c r="AZ353" s="189"/>
      <c r="BA353" s="189"/>
      <c r="BB353" s="189"/>
      <c r="BC353" s="189"/>
      <c r="BD353" s="189"/>
      <c r="BE353" s="189"/>
      <c r="BF353" s="189"/>
      <c r="BG353" s="189"/>
      <c r="BH353" s="189"/>
      <c r="BI353" s="189"/>
      <c r="BJ353" s="189"/>
      <c r="BK353" s="189"/>
      <c r="BL353" s="189"/>
      <c r="BM353" s="189"/>
      <c r="BN353" s="189"/>
      <c r="BO353" s="189"/>
      <c r="BP353" s="189"/>
      <c r="BQ353" s="189"/>
      <c r="BR353" s="189"/>
      <c r="BS353" s="189"/>
      <c r="BT353" s="189"/>
      <c r="BU353" s="189"/>
      <c r="BV353" s="189"/>
      <c r="BW353" s="189"/>
      <c r="BX353" s="189"/>
      <c r="BY353" s="189"/>
      <c r="BZ353" s="189"/>
      <c r="CA353" s="189"/>
      <c r="CB353" s="189"/>
      <c r="CC353" s="189"/>
      <c r="CD353" s="189"/>
      <c r="CE353" s="189"/>
      <c r="CF353" s="189"/>
      <c r="CG353" s="189"/>
      <c r="CH353" s="189"/>
      <c r="CI353" s="189"/>
      <c r="CJ353" s="189"/>
      <c r="CK353" s="189"/>
      <c r="CL353" s="189"/>
      <c r="CM353" s="189"/>
      <c r="CN353" s="189"/>
      <c r="CO353" s="189"/>
      <c r="CP353" s="189"/>
      <c r="CQ353" s="189"/>
      <c r="CR353" s="189"/>
      <c r="CS353" s="189"/>
      <c r="CT353" s="189"/>
      <c r="CU353" s="189"/>
      <c r="CV353" s="189"/>
    </row>
    <row r="354" spans="1:100" s="94" customFormat="1" ht="12.5" x14ac:dyDescent="0.25">
      <c r="A354" s="189"/>
      <c r="B354" s="189"/>
      <c r="C354" s="189"/>
      <c r="D354" s="189"/>
      <c r="E354" s="189"/>
      <c r="F354" s="189"/>
      <c r="G354" s="189"/>
      <c r="H354" s="111"/>
      <c r="I354" s="137"/>
      <c r="J354" s="191"/>
      <c r="K354" s="189"/>
      <c r="L354" s="192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89"/>
      <c r="BN354" s="189"/>
      <c r="BO354" s="189"/>
      <c r="BP354" s="189"/>
      <c r="BQ354" s="189"/>
      <c r="BR354" s="189"/>
      <c r="BS354" s="189"/>
      <c r="BT354" s="189"/>
      <c r="BU354" s="189"/>
      <c r="BV354" s="189"/>
      <c r="BW354" s="189"/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</row>
    <row r="355" spans="1:100" s="94" customFormat="1" ht="12.5" x14ac:dyDescent="0.25">
      <c r="A355" s="189"/>
      <c r="B355" s="189"/>
      <c r="C355" s="189"/>
      <c r="D355" s="189"/>
      <c r="E355" s="189"/>
      <c r="F355" s="189"/>
      <c r="G355" s="189"/>
      <c r="H355" s="111"/>
      <c r="I355" s="137"/>
      <c r="J355" s="191"/>
      <c r="K355" s="189"/>
      <c r="L355" s="192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89"/>
      <c r="BN355" s="189"/>
      <c r="BO355" s="189"/>
      <c r="BP355" s="189"/>
      <c r="BQ355" s="189"/>
      <c r="BR355" s="189"/>
      <c r="BS355" s="189"/>
      <c r="BT355" s="189"/>
      <c r="BU355" s="189"/>
      <c r="BV355" s="189"/>
      <c r="BW355" s="189"/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</row>
    <row r="356" spans="1:100" s="94" customFormat="1" ht="12.5" x14ac:dyDescent="0.25">
      <c r="A356" s="189"/>
      <c r="B356" s="189"/>
      <c r="C356" s="189"/>
      <c r="D356" s="189"/>
      <c r="E356" s="189"/>
      <c r="F356" s="189"/>
      <c r="G356" s="189"/>
      <c r="H356" s="111"/>
      <c r="I356" s="137"/>
      <c r="J356" s="191"/>
      <c r="K356" s="189"/>
      <c r="L356" s="192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89"/>
      <c r="BN356" s="189"/>
      <c r="BO356" s="189"/>
      <c r="BP356" s="189"/>
      <c r="BQ356" s="189"/>
      <c r="BR356" s="189"/>
      <c r="BS356" s="189"/>
      <c r="BT356" s="189"/>
      <c r="BU356" s="189"/>
      <c r="BV356" s="189"/>
      <c r="BW356" s="189"/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</row>
    <row r="357" spans="1:100" s="94" customFormat="1" ht="12.5" x14ac:dyDescent="0.25">
      <c r="A357" s="189"/>
      <c r="B357" s="189"/>
      <c r="C357" s="189"/>
      <c r="D357" s="189"/>
      <c r="E357" s="189"/>
      <c r="F357" s="189"/>
      <c r="G357" s="189"/>
      <c r="H357" s="111"/>
      <c r="I357" s="137"/>
      <c r="J357" s="191"/>
      <c r="K357" s="189"/>
      <c r="L357" s="192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89"/>
      <c r="AE357" s="189"/>
      <c r="AF357" s="189"/>
      <c r="AG357" s="189"/>
      <c r="AH357" s="189"/>
      <c r="AI357" s="189"/>
      <c r="AJ357" s="189"/>
      <c r="AK357" s="189"/>
      <c r="AL357" s="189"/>
      <c r="AM357" s="189"/>
      <c r="AN357" s="189"/>
      <c r="AO357" s="189"/>
      <c r="AP357" s="189"/>
      <c r="AQ357" s="189"/>
      <c r="AR357" s="189"/>
      <c r="AS357" s="189"/>
      <c r="AT357" s="189"/>
      <c r="AU357" s="189"/>
      <c r="AV357" s="189"/>
      <c r="AW357" s="189"/>
      <c r="AX357" s="189"/>
      <c r="AY357" s="189"/>
      <c r="AZ357" s="189"/>
      <c r="BA357" s="189"/>
      <c r="BB357" s="189"/>
      <c r="BC357" s="189"/>
      <c r="BD357" s="189"/>
      <c r="BE357" s="189"/>
      <c r="BF357" s="189"/>
      <c r="BG357" s="189"/>
      <c r="BH357" s="189"/>
      <c r="BI357" s="189"/>
      <c r="BJ357" s="189"/>
      <c r="BK357" s="189"/>
      <c r="BL357" s="189"/>
      <c r="BM357" s="189"/>
      <c r="BN357" s="189"/>
      <c r="BO357" s="189"/>
      <c r="BP357" s="189"/>
      <c r="BQ357" s="189"/>
      <c r="BR357" s="189"/>
      <c r="BS357" s="189"/>
      <c r="BT357" s="189"/>
      <c r="BU357" s="189"/>
      <c r="BV357" s="189"/>
      <c r="BW357" s="189"/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/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</row>
    <row r="358" spans="1:100" s="94" customFormat="1" ht="12.5" x14ac:dyDescent="0.25">
      <c r="A358" s="189"/>
      <c r="B358" s="189"/>
      <c r="C358" s="189"/>
      <c r="D358" s="189"/>
      <c r="E358" s="189"/>
      <c r="F358" s="189"/>
      <c r="G358" s="189"/>
      <c r="H358" s="111"/>
      <c r="I358" s="137"/>
      <c r="J358" s="191"/>
      <c r="K358" s="189"/>
      <c r="L358" s="192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  <c r="AK358" s="189"/>
      <c r="AL358" s="189"/>
      <c r="AM358" s="189"/>
      <c r="AN358" s="189"/>
      <c r="AO358" s="189"/>
      <c r="AP358" s="189"/>
      <c r="AQ358" s="189"/>
      <c r="AR358" s="189"/>
      <c r="AS358" s="189"/>
      <c r="AT358" s="189"/>
      <c r="AU358" s="189"/>
      <c r="AV358" s="189"/>
      <c r="AW358" s="189"/>
      <c r="AX358" s="189"/>
      <c r="AY358" s="189"/>
      <c r="AZ358" s="189"/>
      <c r="BA358" s="189"/>
      <c r="BB358" s="189"/>
      <c r="BC358" s="189"/>
      <c r="BD358" s="189"/>
      <c r="BE358" s="189"/>
      <c r="BF358" s="189"/>
      <c r="BG358" s="189"/>
      <c r="BH358" s="189"/>
      <c r="BI358" s="189"/>
      <c r="BJ358" s="189"/>
      <c r="BK358" s="189"/>
      <c r="BL358" s="189"/>
      <c r="BM358" s="189"/>
      <c r="BN358" s="189"/>
      <c r="BO358" s="189"/>
      <c r="BP358" s="189"/>
      <c r="BQ358" s="189"/>
      <c r="BR358" s="189"/>
      <c r="BS358" s="189"/>
      <c r="BT358" s="189"/>
      <c r="BU358" s="189"/>
      <c r="BV358" s="189"/>
      <c r="BW358" s="189"/>
      <c r="BX358" s="189"/>
      <c r="BY358" s="189"/>
      <c r="BZ358" s="189"/>
      <c r="CA358" s="189"/>
      <c r="CB358" s="189"/>
      <c r="CC358" s="189"/>
      <c r="CD358" s="189"/>
      <c r="CE358" s="189"/>
      <c r="CF358" s="189"/>
      <c r="CG358" s="189"/>
      <c r="CH358" s="189"/>
      <c r="CI358" s="189"/>
      <c r="CJ358" s="189"/>
      <c r="CK358" s="189"/>
      <c r="CL358" s="189"/>
      <c r="CM358" s="189"/>
      <c r="CN358" s="189"/>
      <c r="CO358" s="189"/>
      <c r="CP358" s="189"/>
      <c r="CQ358" s="189"/>
      <c r="CR358" s="189"/>
      <c r="CS358" s="189"/>
      <c r="CT358" s="189"/>
      <c r="CU358" s="189"/>
      <c r="CV358" s="189"/>
    </row>
    <row r="359" spans="1:100" s="94" customFormat="1" ht="12.5" x14ac:dyDescent="0.25">
      <c r="A359" s="189"/>
      <c r="B359" s="189"/>
      <c r="C359" s="189"/>
      <c r="D359" s="189"/>
      <c r="E359" s="189"/>
      <c r="F359" s="189"/>
      <c r="G359" s="189"/>
      <c r="H359" s="111"/>
      <c r="I359" s="137"/>
      <c r="J359" s="191"/>
      <c r="K359" s="189"/>
      <c r="L359" s="192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89"/>
      <c r="AM359" s="189"/>
      <c r="AN359" s="189"/>
      <c r="AO359" s="189"/>
      <c r="AP359" s="189"/>
      <c r="AQ359" s="189"/>
      <c r="AR359" s="189"/>
      <c r="AS359" s="189"/>
      <c r="AT359" s="189"/>
      <c r="AU359" s="189"/>
      <c r="AV359" s="189"/>
      <c r="AW359" s="189"/>
      <c r="AX359" s="189"/>
      <c r="AY359" s="189"/>
      <c r="AZ359" s="189"/>
      <c r="BA359" s="189"/>
      <c r="BB359" s="189"/>
      <c r="BC359" s="189"/>
      <c r="BD359" s="189"/>
      <c r="BE359" s="189"/>
      <c r="BF359" s="189"/>
      <c r="BG359" s="189"/>
      <c r="BH359" s="189"/>
      <c r="BI359" s="189"/>
      <c r="BJ359" s="189"/>
      <c r="BK359" s="189"/>
      <c r="BL359" s="189"/>
      <c r="BM359" s="189"/>
      <c r="BN359" s="189"/>
      <c r="BO359" s="189"/>
      <c r="BP359" s="189"/>
      <c r="BQ359" s="189"/>
      <c r="BR359" s="189"/>
      <c r="BS359" s="189"/>
      <c r="BT359" s="189"/>
      <c r="BU359" s="189"/>
      <c r="BV359" s="189"/>
      <c r="BW359" s="189"/>
      <c r="BX359" s="189"/>
      <c r="BY359" s="189"/>
      <c r="BZ359" s="189"/>
      <c r="CA359" s="189"/>
      <c r="CB359" s="189"/>
      <c r="CC359" s="189"/>
      <c r="CD359" s="189"/>
      <c r="CE359" s="189"/>
      <c r="CF359" s="189"/>
      <c r="CG359" s="189"/>
      <c r="CH359" s="189"/>
      <c r="CI359" s="189"/>
      <c r="CJ359" s="189"/>
      <c r="CK359" s="189"/>
      <c r="CL359" s="189"/>
      <c r="CM359" s="189"/>
      <c r="CN359" s="189"/>
      <c r="CO359" s="189"/>
      <c r="CP359" s="189"/>
      <c r="CQ359" s="189"/>
      <c r="CR359" s="189"/>
      <c r="CS359" s="189"/>
      <c r="CT359" s="189"/>
      <c r="CU359" s="189"/>
      <c r="CV359" s="189"/>
    </row>
    <row r="360" spans="1:100" s="94" customFormat="1" ht="12.5" x14ac:dyDescent="0.25">
      <c r="A360" s="189"/>
      <c r="B360" s="189"/>
      <c r="C360" s="189"/>
      <c r="D360" s="189"/>
      <c r="E360" s="189"/>
      <c r="F360" s="189"/>
      <c r="G360" s="189"/>
      <c r="H360" s="111"/>
      <c r="I360" s="137"/>
      <c r="J360" s="191"/>
      <c r="K360" s="189"/>
      <c r="L360" s="192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89"/>
      <c r="AE360" s="189"/>
      <c r="AF360" s="189"/>
      <c r="AG360" s="189"/>
      <c r="AH360" s="189"/>
      <c r="AI360" s="189"/>
      <c r="AJ360" s="189"/>
      <c r="AK360" s="189"/>
      <c r="AL360" s="189"/>
      <c r="AM360" s="189"/>
      <c r="AN360" s="189"/>
      <c r="AO360" s="189"/>
      <c r="AP360" s="189"/>
      <c r="AQ360" s="189"/>
      <c r="AR360" s="189"/>
      <c r="AS360" s="189"/>
      <c r="AT360" s="189"/>
      <c r="AU360" s="189"/>
      <c r="AV360" s="189"/>
      <c r="AW360" s="189"/>
      <c r="AX360" s="189"/>
      <c r="AY360" s="189"/>
      <c r="AZ360" s="189"/>
      <c r="BA360" s="189"/>
      <c r="BB360" s="189"/>
      <c r="BC360" s="189"/>
      <c r="BD360" s="189"/>
      <c r="BE360" s="189"/>
      <c r="BF360" s="189"/>
      <c r="BG360" s="189"/>
      <c r="BH360" s="189"/>
      <c r="BI360" s="189"/>
      <c r="BJ360" s="189"/>
      <c r="BK360" s="189"/>
      <c r="BL360" s="189"/>
      <c r="BM360" s="189"/>
      <c r="BN360" s="189"/>
      <c r="BO360" s="189"/>
      <c r="BP360" s="189"/>
      <c r="BQ360" s="189"/>
      <c r="BR360" s="189"/>
      <c r="BS360" s="189"/>
      <c r="BT360" s="189"/>
      <c r="BU360" s="189"/>
      <c r="BV360" s="189"/>
      <c r="BW360" s="189"/>
      <c r="BX360" s="189"/>
      <c r="BY360" s="189"/>
      <c r="BZ360" s="189"/>
      <c r="CA360" s="189"/>
      <c r="CB360" s="189"/>
      <c r="CC360" s="189"/>
      <c r="CD360" s="189"/>
      <c r="CE360" s="189"/>
      <c r="CF360" s="189"/>
      <c r="CG360" s="189"/>
      <c r="CH360" s="189"/>
      <c r="CI360" s="189"/>
      <c r="CJ360" s="189"/>
      <c r="CK360" s="189"/>
      <c r="CL360" s="189"/>
      <c r="CM360" s="189"/>
      <c r="CN360" s="189"/>
      <c r="CO360" s="189"/>
      <c r="CP360" s="189"/>
      <c r="CQ360" s="189"/>
      <c r="CR360" s="189"/>
      <c r="CS360" s="189"/>
      <c r="CT360" s="189"/>
      <c r="CU360" s="189"/>
      <c r="CV360" s="189"/>
    </row>
    <row r="361" spans="1:100" s="94" customFormat="1" ht="12.5" x14ac:dyDescent="0.25">
      <c r="A361" s="189"/>
      <c r="B361" s="189"/>
      <c r="C361" s="189"/>
      <c r="D361" s="189"/>
      <c r="E361" s="189"/>
      <c r="F361" s="189"/>
      <c r="G361" s="189"/>
      <c r="H361" s="111"/>
      <c r="I361" s="137"/>
      <c r="J361" s="191"/>
      <c r="K361" s="189"/>
      <c r="L361" s="192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89"/>
      <c r="AE361" s="189"/>
      <c r="AF361" s="189"/>
      <c r="AG361" s="189"/>
      <c r="AH361" s="189"/>
      <c r="AI361" s="189"/>
      <c r="AJ361" s="189"/>
      <c r="AK361" s="189"/>
      <c r="AL361" s="189"/>
      <c r="AM361" s="189"/>
      <c r="AN361" s="189"/>
      <c r="AO361" s="189"/>
      <c r="AP361" s="189"/>
      <c r="AQ361" s="189"/>
      <c r="AR361" s="189"/>
      <c r="AS361" s="189"/>
      <c r="AT361" s="189"/>
      <c r="AU361" s="189"/>
      <c r="AV361" s="189"/>
      <c r="AW361" s="189"/>
      <c r="AX361" s="189"/>
      <c r="AY361" s="189"/>
      <c r="AZ361" s="189"/>
      <c r="BA361" s="189"/>
      <c r="BB361" s="189"/>
      <c r="BC361" s="189"/>
      <c r="BD361" s="189"/>
      <c r="BE361" s="189"/>
      <c r="BF361" s="189"/>
      <c r="BG361" s="189"/>
      <c r="BH361" s="189"/>
      <c r="BI361" s="189"/>
      <c r="BJ361" s="189"/>
      <c r="BK361" s="189"/>
      <c r="BL361" s="189"/>
      <c r="BM361" s="189"/>
      <c r="BN361" s="189"/>
      <c r="BO361" s="189"/>
      <c r="BP361" s="189"/>
      <c r="BQ361" s="189"/>
      <c r="BR361" s="189"/>
      <c r="BS361" s="189"/>
      <c r="BT361" s="189"/>
      <c r="BU361" s="189"/>
      <c r="BV361" s="189"/>
      <c r="BW361" s="189"/>
      <c r="BX361" s="189"/>
      <c r="BY361" s="189"/>
      <c r="BZ361" s="189"/>
      <c r="CA361" s="189"/>
      <c r="CB361" s="189"/>
      <c r="CC361" s="189"/>
      <c r="CD361" s="189"/>
      <c r="CE361" s="189"/>
      <c r="CF361" s="189"/>
      <c r="CG361" s="189"/>
      <c r="CH361" s="189"/>
      <c r="CI361" s="189"/>
      <c r="CJ361" s="189"/>
      <c r="CK361" s="189"/>
      <c r="CL361" s="189"/>
      <c r="CM361" s="189"/>
      <c r="CN361" s="189"/>
      <c r="CO361" s="189"/>
      <c r="CP361" s="189"/>
      <c r="CQ361" s="189"/>
      <c r="CR361" s="189"/>
      <c r="CS361" s="189"/>
      <c r="CT361" s="189"/>
      <c r="CU361" s="189"/>
      <c r="CV361" s="189"/>
    </row>
    <row r="362" spans="1:100" s="94" customFormat="1" ht="12.5" x14ac:dyDescent="0.25">
      <c r="A362" s="189"/>
      <c r="B362" s="189"/>
      <c r="C362" s="189"/>
      <c r="D362" s="189"/>
      <c r="E362" s="189"/>
      <c r="F362" s="189"/>
      <c r="G362" s="189"/>
      <c r="H362" s="111"/>
      <c r="I362" s="137"/>
      <c r="J362" s="191"/>
      <c r="K362" s="189"/>
      <c r="L362" s="192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89"/>
      <c r="AE362" s="189"/>
      <c r="AF362" s="189"/>
      <c r="AG362" s="189"/>
      <c r="AH362" s="189"/>
      <c r="AI362" s="189"/>
      <c r="AJ362" s="189"/>
      <c r="AK362" s="189"/>
      <c r="AL362" s="189"/>
      <c r="AM362" s="189"/>
      <c r="AN362" s="189"/>
      <c r="AO362" s="189"/>
      <c r="AP362" s="189"/>
      <c r="AQ362" s="189"/>
      <c r="AR362" s="189"/>
      <c r="AS362" s="189"/>
      <c r="AT362" s="189"/>
      <c r="AU362" s="189"/>
      <c r="AV362" s="189"/>
      <c r="AW362" s="189"/>
      <c r="AX362" s="189"/>
      <c r="AY362" s="189"/>
      <c r="AZ362" s="189"/>
      <c r="BA362" s="189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89"/>
      <c r="BM362" s="189"/>
      <c r="BN362" s="189"/>
      <c r="BO362" s="189"/>
      <c r="BP362" s="189"/>
      <c r="BQ362" s="189"/>
      <c r="BR362" s="189"/>
      <c r="BS362" s="189"/>
      <c r="BT362" s="189"/>
      <c r="BU362" s="189"/>
      <c r="BV362" s="189"/>
      <c r="BW362" s="189"/>
      <c r="BX362" s="189"/>
      <c r="BY362" s="189"/>
      <c r="BZ362" s="189"/>
      <c r="CA362" s="189"/>
      <c r="CB362" s="189"/>
      <c r="CC362" s="189"/>
      <c r="CD362" s="189"/>
      <c r="CE362" s="189"/>
      <c r="CF362" s="189"/>
      <c r="CG362" s="189"/>
      <c r="CH362" s="189"/>
      <c r="CI362" s="189"/>
      <c r="CJ362" s="189"/>
      <c r="CK362" s="189"/>
      <c r="CL362" s="189"/>
      <c r="CM362" s="189"/>
      <c r="CN362" s="189"/>
      <c r="CO362" s="189"/>
      <c r="CP362" s="189"/>
      <c r="CQ362" s="189"/>
      <c r="CR362" s="189"/>
      <c r="CS362" s="189"/>
      <c r="CT362" s="189"/>
      <c r="CU362" s="189"/>
      <c r="CV362" s="189"/>
    </row>
    <row r="363" spans="1:100" s="94" customFormat="1" ht="12.5" x14ac:dyDescent="0.25">
      <c r="A363" s="189"/>
      <c r="B363" s="189"/>
      <c r="C363" s="189"/>
      <c r="D363" s="189"/>
      <c r="E363" s="189"/>
      <c r="F363" s="189"/>
      <c r="G363" s="189"/>
      <c r="H363" s="111"/>
      <c r="I363" s="137"/>
      <c r="J363" s="191"/>
      <c r="K363" s="189"/>
      <c r="L363" s="192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  <c r="AE363" s="189"/>
      <c r="AF363" s="189"/>
      <c r="AG363" s="189"/>
      <c r="AH363" s="189"/>
      <c r="AI363" s="189"/>
      <c r="AJ363" s="189"/>
      <c r="AK363" s="189"/>
      <c r="AL363" s="189"/>
      <c r="AM363" s="189"/>
      <c r="AN363" s="189"/>
      <c r="AO363" s="189"/>
      <c r="AP363" s="189"/>
      <c r="AQ363" s="189"/>
      <c r="AR363" s="189"/>
      <c r="AS363" s="189"/>
      <c r="AT363" s="189"/>
      <c r="AU363" s="189"/>
      <c r="AV363" s="189"/>
      <c r="AW363" s="189"/>
      <c r="AX363" s="189"/>
      <c r="AY363" s="189"/>
      <c r="AZ363" s="189"/>
      <c r="BA363" s="189"/>
      <c r="BB363" s="189"/>
      <c r="BC363" s="189"/>
      <c r="BD363" s="189"/>
      <c r="BE363" s="189"/>
      <c r="BF363" s="189"/>
      <c r="BG363" s="189"/>
      <c r="BH363" s="189"/>
      <c r="BI363" s="189"/>
      <c r="BJ363" s="189"/>
      <c r="BK363" s="189"/>
      <c r="BL363" s="189"/>
      <c r="BM363" s="189"/>
      <c r="BN363" s="189"/>
      <c r="BO363" s="189"/>
      <c r="BP363" s="189"/>
      <c r="BQ363" s="189"/>
      <c r="BR363" s="189"/>
      <c r="BS363" s="189"/>
      <c r="BT363" s="189"/>
      <c r="BU363" s="189"/>
      <c r="BV363" s="189"/>
      <c r="BW363" s="189"/>
      <c r="BX363" s="189"/>
      <c r="BY363" s="189"/>
      <c r="BZ363" s="189"/>
      <c r="CA363" s="189"/>
      <c r="CB363" s="189"/>
      <c r="CC363" s="189"/>
      <c r="CD363" s="189"/>
      <c r="CE363" s="189"/>
      <c r="CF363" s="189"/>
      <c r="CG363" s="189"/>
      <c r="CH363" s="189"/>
      <c r="CI363" s="189"/>
      <c r="CJ363" s="189"/>
      <c r="CK363" s="189"/>
      <c r="CL363" s="189"/>
      <c r="CM363" s="189"/>
      <c r="CN363" s="189"/>
      <c r="CO363" s="189"/>
      <c r="CP363" s="189"/>
      <c r="CQ363" s="189"/>
      <c r="CR363" s="189"/>
      <c r="CS363" s="189"/>
      <c r="CT363" s="189"/>
      <c r="CU363" s="189"/>
      <c r="CV363" s="189"/>
    </row>
    <row r="364" spans="1:100" s="94" customFormat="1" ht="12.5" x14ac:dyDescent="0.25">
      <c r="A364" s="189"/>
      <c r="B364" s="189"/>
      <c r="C364" s="189"/>
      <c r="D364" s="189"/>
      <c r="E364" s="189"/>
      <c r="F364" s="189"/>
      <c r="G364" s="189"/>
      <c r="H364" s="111"/>
      <c r="I364" s="137"/>
      <c r="J364" s="191"/>
      <c r="K364" s="189"/>
      <c r="L364" s="192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  <c r="AE364" s="189"/>
      <c r="AF364" s="189"/>
      <c r="AG364" s="189"/>
      <c r="AH364" s="189"/>
      <c r="AI364" s="189"/>
      <c r="AJ364" s="189"/>
      <c r="AK364" s="189"/>
      <c r="AL364" s="189"/>
      <c r="AM364" s="189"/>
      <c r="AN364" s="189"/>
      <c r="AO364" s="189"/>
      <c r="AP364" s="189"/>
      <c r="AQ364" s="189"/>
      <c r="AR364" s="189"/>
      <c r="AS364" s="189"/>
      <c r="AT364" s="189"/>
      <c r="AU364" s="189"/>
      <c r="AV364" s="189"/>
      <c r="AW364" s="189"/>
      <c r="AX364" s="189"/>
      <c r="AY364" s="189"/>
      <c r="AZ364" s="189"/>
      <c r="BA364" s="189"/>
      <c r="BB364" s="189"/>
      <c r="BC364" s="189"/>
      <c r="BD364" s="189"/>
      <c r="BE364" s="189"/>
      <c r="BF364" s="189"/>
      <c r="BG364" s="189"/>
      <c r="BH364" s="189"/>
      <c r="BI364" s="189"/>
      <c r="BJ364" s="189"/>
      <c r="BK364" s="189"/>
      <c r="BL364" s="189"/>
      <c r="BM364" s="189"/>
      <c r="BN364" s="189"/>
      <c r="BO364" s="189"/>
      <c r="BP364" s="189"/>
      <c r="BQ364" s="189"/>
      <c r="BR364" s="189"/>
      <c r="BS364" s="189"/>
      <c r="BT364" s="189"/>
      <c r="BU364" s="189"/>
      <c r="BV364" s="189"/>
      <c r="BW364" s="189"/>
      <c r="BX364" s="189"/>
      <c r="BY364" s="189"/>
      <c r="BZ364" s="189"/>
      <c r="CA364" s="189"/>
      <c r="CB364" s="189"/>
      <c r="CC364" s="189"/>
      <c r="CD364" s="189"/>
      <c r="CE364" s="189"/>
      <c r="CF364" s="189"/>
      <c r="CG364" s="189"/>
      <c r="CH364" s="189"/>
      <c r="CI364" s="189"/>
      <c r="CJ364" s="189"/>
      <c r="CK364" s="189"/>
      <c r="CL364" s="189"/>
      <c r="CM364" s="189"/>
      <c r="CN364" s="189"/>
      <c r="CO364" s="189"/>
      <c r="CP364" s="189"/>
      <c r="CQ364" s="189"/>
      <c r="CR364" s="189"/>
      <c r="CS364" s="189"/>
      <c r="CT364" s="189"/>
      <c r="CU364" s="189"/>
      <c r="CV364" s="189"/>
    </row>
    <row r="365" spans="1:100" s="94" customFormat="1" ht="12.5" x14ac:dyDescent="0.25">
      <c r="A365" s="189"/>
      <c r="B365" s="189"/>
      <c r="C365" s="189"/>
      <c r="D365" s="189"/>
      <c r="E365" s="189"/>
      <c r="F365" s="189"/>
      <c r="G365" s="189"/>
      <c r="H365" s="111"/>
      <c r="I365" s="137"/>
      <c r="J365" s="191"/>
      <c r="K365" s="189"/>
      <c r="L365" s="192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  <c r="AE365" s="189"/>
      <c r="AF365" s="189"/>
      <c r="AG365" s="189"/>
      <c r="AH365" s="189"/>
      <c r="AI365" s="189"/>
      <c r="AJ365" s="189"/>
      <c r="AK365" s="189"/>
      <c r="AL365" s="189"/>
      <c r="AM365" s="189"/>
      <c r="AN365" s="189"/>
      <c r="AO365" s="189"/>
      <c r="AP365" s="189"/>
      <c r="AQ365" s="189"/>
      <c r="AR365" s="189"/>
      <c r="AS365" s="189"/>
      <c r="AT365" s="189"/>
      <c r="AU365" s="189"/>
      <c r="AV365" s="189"/>
      <c r="AW365" s="189"/>
      <c r="AX365" s="189"/>
      <c r="AY365" s="189"/>
      <c r="AZ365" s="189"/>
      <c r="BA365" s="189"/>
      <c r="BB365" s="189"/>
      <c r="BC365" s="189"/>
      <c r="BD365" s="189"/>
      <c r="BE365" s="189"/>
      <c r="BF365" s="189"/>
      <c r="BG365" s="189"/>
      <c r="BH365" s="189"/>
      <c r="BI365" s="189"/>
      <c r="BJ365" s="189"/>
      <c r="BK365" s="189"/>
      <c r="BL365" s="189"/>
      <c r="BM365" s="189"/>
      <c r="BN365" s="189"/>
      <c r="BO365" s="189"/>
      <c r="BP365" s="189"/>
      <c r="BQ365" s="189"/>
      <c r="BR365" s="189"/>
      <c r="BS365" s="189"/>
      <c r="BT365" s="189"/>
      <c r="BU365" s="189"/>
      <c r="BV365" s="189"/>
      <c r="BW365" s="189"/>
      <c r="BX365" s="189"/>
      <c r="BY365" s="189"/>
      <c r="BZ365" s="189"/>
      <c r="CA365" s="189"/>
      <c r="CB365" s="189"/>
      <c r="CC365" s="189"/>
      <c r="CD365" s="189"/>
      <c r="CE365" s="189"/>
      <c r="CF365" s="189"/>
      <c r="CG365" s="189"/>
      <c r="CH365" s="189"/>
      <c r="CI365" s="189"/>
      <c r="CJ365" s="189"/>
      <c r="CK365" s="189"/>
      <c r="CL365" s="189"/>
      <c r="CM365" s="189"/>
      <c r="CN365" s="189"/>
      <c r="CO365" s="189"/>
      <c r="CP365" s="189"/>
      <c r="CQ365" s="189"/>
      <c r="CR365" s="189"/>
      <c r="CS365" s="189"/>
      <c r="CT365" s="189"/>
      <c r="CU365" s="189"/>
      <c r="CV365" s="189"/>
    </row>
    <row r="366" spans="1:100" s="94" customFormat="1" ht="12.5" x14ac:dyDescent="0.25">
      <c r="A366" s="189"/>
      <c r="B366" s="189"/>
      <c r="C366" s="189"/>
      <c r="D366" s="189"/>
      <c r="E366" s="189"/>
      <c r="F366" s="189"/>
      <c r="G366" s="189"/>
      <c r="H366" s="111"/>
      <c r="I366" s="137"/>
      <c r="J366" s="191"/>
      <c r="K366" s="189"/>
      <c r="L366" s="192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89"/>
      <c r="BN366" s="189"/>
      <c r="BO366" s="189"/>
      <c r="BP366" s="189"/>
      <c r="BQ366" s="189"/>
      <c r="BR366" s="189"/>
      <c r="BS366" s="189"/>
      <c r="BT366" s="189"/>
      <c r="BU366" s="189"/>
      <c r="BV366" s="189"/>
      <c r="BW366" s="189"/>
      <c r="BX366" s="189"/>
      <c r="BY366" s="189"/>
      <c r="BZ366" s="189"/>
      <c r="CA366" s="189"/>
      <c r="CB366" s="189"/>
      <c r="CC366" s="189"/>
      <c r="CD366" s="189"/>
      <c r="CE366" s="189"/>
      <c r="CF366" s="189"/>
      <c r="CG366" s="189"/>
      <c r="CH366" s="189"/>
      <c r="CI366" s="189"/>
      <c r="CJ366" s="189"/>
      <c r="CK366" s="189"/>
      <c r="CL366" s="189"/>
      <c r="CM366" s="189"/>
      <c r="CN366" s="189"/>
      <c r="CO366" s="189"/>
      <c r="CP366" s="189"/>
      <c r="CQ366" s="189"/>
      <c r="CR366" s="189"/>
      <c r="CS366" s="189"/>
      <c r="CT366" s="189"/>
      <c r="CU366" s="189"/>
      <c r="CV366" s="189"/>
    </row>
    <row r="367" spans="1:100" s="94" customFormat="1" ht="12.5" x14ac:dyDescent="0.25">
      <c r="A367" s="189"/>
      <c r="B367" s="189"/>
      <c r="C367" s="189"/>
      <c r="D367" s="189"/>
      <c r="E367" s="189"/>
      <c r="F367" s="189"/>
      <c r="G367" s="189"/>
      <c r="H367" s="111"/>
      <c r="I367" s="137"/>
      <c r="J367" s="191"/>
      <c r="K367" s="189"/>
      <c r="L367" s="192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89"/>
      <c r="BN367" s="189"/>
      <c r="BO367" s="189"/>
      <c r="BP367" s="189"/>
      <c r="BQ367" s="189"/>
      <c r="BR367" s="189"/>
      <c r="BS367" s="189"/>
      <c r="BT367" s="189"/>
      <c r="BU367" s="189"/>
      <c r="BV367" s="189"/>
      <c r="BW367" s="189"/>
      <c r="BX367" s="189"/>
      <c r="BY367" s="189"/>
      <c r="BZ367" s="189"/>
      <c r="CA367" s="189"/>
      <c r="CB367" s="189"/>
      <c r="CC367" s="189"/>
      <c r="CD367" s="189"/>
      <c r="CE367" s="189"/>
      <c r="CF367" s="189"/>
      <c r="CG367" s="189"/>
      <c r="CH367" s="189"/>
      <c r="CI367" s="189"/>
      <c r="CJ367" s="189"/>
      <c r="CK367" s="189"/>
      <c r="CL367" s="189"/>
      <c r="CM367" s="189"/>
      <c r="CN367" s="189"/>
      <c r="CO367" s="189"/>
      <c r="CP367" s="189"/>
      <c r="CQ367" s="189"/>
      <c r="CR367" s="189"/>
      <c r="CS367" s="189"/>
      <c r="CT367" s="189"/>
      <c r="CU367" s="189"/>
      <c r="CV367" s="189"/>
    </row>
    <row r="368" spans="1:100" s="94" customFormat="1" ht="12.5" x14ac:dyDescent="0.25">
      <c r="A368" s="189"/>
      <c r="B368" s="189"/>
      <c r="C368" s="189"/>
      <c r="D368" s="189"/>
      <c r="E368" s="189"/>
      <c r="F368" s="189"/>
      <c r="G368" s="189"/>
      <c r="H368" s="111"/>
      <c r="I368" s="137"/>
      <c r="J368" s="191"/>
      <c r="K368" s="189"/>
      <c r="L368" s="192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  <c r="AK368" s="189"/>
      <c r="AL368" s="189"/>
      <c r="AM368" s="189"/>
      <c r="AN368" s="189"/>
      <c r="AO368" s="189"/>
      <c r="AP368" s="189"/>
      <c r="AQ368" s="189"/>
      <c r="AR368" s="189"/>
      <c r="AS368" s="189"/>
      <c r="AT368" s="189"/>
      <c r="AU368" s="189"/>
      <c r="AV368" s="189"/>
      <c r="AW368" s="189"/>
      <c r="AX368" s="189"/>
      <c r="AY368" s="189"/>
      <c r="AZ368" s="189"/>
      <c r="BA368" s="189"/>
      <c r="BB368" s="189"/>
      <c r="BC368" s="189"/>
      <c r="BD368" s="189"/>
      <c r="BE368" s="189"/>
      <c r="BF368" s="189"/>
      <c r="BG368" s="189"/>
      <c r="BH368" s="189"/>
      <c r="BI368" s="189"/>
      <c r="BJ368" s="189"/>
      <c r="BK368" s="189"/>
      <c r="BL368" s="189"/>
      <c r="BM368" s="189"/>
      <c r="BN368" s="189"/>
      <c r="BO368" s="189"/>
      <c r="BP368" s="189"/>
      <c r="BQ368" s="189"/>
      <c r="BR368" s="189"/>
      <c r="BS368" s="189"/>
      <c r="BT368" s="189"/>
      <c r="BU368" s="189"/>
      <c r="BV368" s="189"/>
      <c r="BW368" s="189"/>
      <c r="BX368" s="189"/>
      <c r="BY368" s="189"/>
      <c r="BZ368" s="189"/>
      <c r="CA368" s="189"/>
      <c r="CB368" s="189"/>
      <c r="CC368" s="189"/>
      <c r="CD368" s="189"/>
      <c r="CE368" s="189"/>
      <c r="CF368" s="189"/>
      <c r="CG368" s="189"/>
      <c r="CH368" s="189"/>
      <c r="CI368" s="189"/>
      <c r="CJ368" s="189"/>
      <c r="CK368" s="189"/>
      <c r="CL368" s="189"/>
      <c r="CM368" s="189"/>
      <c r="CN368" s="189"/>
      <c r="CO368" s="189"/>
      <c r="CP368" s="189"/>
      <c r="CQ368" s="189"/>
      <c r="CR368" s="189"/>
      <c r="CS368" s="189"/>
      <c r="CT368" s="189"/>
      <c r="CU368" s="189"/>
      <c r="CV368" s="189"/>
    </row>
    <row r="369" spans="1:100" s="94" customFormat="1" ht="12.5" x14ac:dyDescent="0.25">
      <c r="A369" s="189"/>
      <c r="B369" s="189"/>
      <c r="C369" s="189"/>
      <c r="D369" s="189"/>
      <c r="E369" s="189"/>
      <c r="F369" s="189"/>
      <c r="G369" s="189"/>
      <c r="H369" s="111"/>
      <c r="I369" s="137"/>
      <c r="J369" s="191"/>
      <c r="K369" s="189"/>
      <c r="L369" s="192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89"/>
      <c r="AT369" s="189"/>
      <c r="AU369" s="189"/>
      <c r="AV369" s="189"/>
      <c r="AW369" s="189"/>
      <c r="AX369" s="189"/>
      <c r="AY369" s="189"/>
      <c r="AZ369" s="189"/>
      <c r="BA369" s="189"/>
      <c r="BB369" s="189"/>
      <c r="BC369" s="189"/>
      <c r="BD369" s="189"/>
      <c r="BE369" s="189"/>
      <c r="BF369" s="189"/>
      <c r="BG369" s="189"/>
      <c r="BH369" s="189"/>
      <c r="BI369" s="189"/>
      <c r="BJ369" s="189"/>
      <c r="BK369" s="189"/>
      <c r="BL369" s="189"/>
      <c r="BM369" s="189"/>
      <c r="BN369" s="189"/>
      <c r="BO369" s="189"/>
      <c r="BP369" s="189"/>
      <c r="BQ369" s="189"/>
      <c r="BR369" s="189"/>
      <c r="BS369" s="189"/>
      <c r="BT369" s="189"/>
      <c r="BU369" s="189"/>
      <c r="BV369" s="189"/>
      <c r="BW369" s="189"/>
      <c r="BX369" s="189"/>
      <c r="BY369" s="189"/>
      <c r="BZ369" s="189"/>
      <c r="CA369" s="189"/>
      <c r="CB369" s="189"/>
      <c r="CC369" s="189"/>
      <c r="CD369" s="189"/>
      <c r="CE369" s="189"/>
      <c r="CF369" s="189"/>
      <c r="CG369" s="189"/>
      <c r="CH369" s="189"/>
      <c r="CI369" s="189"/>
      <c r="CJ369" s="189"/>
      <c r="CK369" s="189"/>
      <c r="CL369" s="189"/>
      <c r="CM369" s="189"/>
      <c r="CN369" s="189"/>
      <c r="CO369" s="189"/>
      <c r="CP369" s="189"/>
      <c r="CQ369" s="189"/>
      <c r="CR369" s="189"/>
      <c r="CS369" s="189"/>
      <c r="CT369" s="189"/>
      <c r="CU369" s="189"/>
      <c r="CV369" s="189"/>
    </row>
    <row r="370" spans="1:100" s="94" customFormat="1" ht="12.5" x14ac:dyDescent="0.25">
      <c r="A370" s="189"/>
      <c r="B370" s="189"/>
      <c r="C370" s="189"/>
      <c r="D370" s="189"/>
      <c r="E370" s="189"/>
      <c r="F370" s="189"/>
      <c r="G370" s="189"/>
      <c r="H370" s="111"/>
      <c r="I370" s="137"/>
      <c r="J370" s="191"/>
      <c r="K370" s="189"/>
      <c r="L370" s="192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89"/>
      <c r="AT370" s="189"/>
      <c r="AU370" s="189"/>
      <c r="AV370" s="189"/>
      <c r="AW370" s="189"/>
      <c r="AX370" s="189"/>
      <c r="AY370" s="189"/>
      <c r="AZ370" s="189"/>
      <c r="BA370" s="189"/>
      <c r="BB370" s="189"/>
      <c r="BC370" s="189"/>
      <c r="BD370" s="189"/>
      <c r="BE370" s="189"/>
      <c r="BF370" s="189"/>
      <c r="BG370" s="189"/>
      <c r="BH370" s="189"/>
      <c r="BI370" s="189"/>
      <c r="BJ370" s="189"/>
      <c r="BK370" s="189"/>
      <c r="BL370" s="189"/>
      <c r="BM370" s="189"/>
      <c r="BN370" s="189"/>
      <c r="BO370" s="189"/>
      <c r="BP370" s="189"/>
      <c r="BQ370" s="189"/>
      <c r="BR370" s="189"/>
      <c r="BS370" s="189"/>
      <c r="BT370" s="189"/>
      <c r="BU370" s="189"/>
      <c r="BV370" s="189"/>
      <c r="BW370" s="189"/>
      <c r="BX370" s="189"/>
      <c r="BY370" s="189"/>
      <c r="BZ370" s="189"/>
      <c r="CA370" s="189"/>
      <c r="CB370" s="189"/>
      <c r="CC370" s="189"/>
      <c r="CD370" s="189"/>
      <c r="CE370" s="189"/>
      <c r="CF370" s="189"/>
      <c r="CG370" s="189"/>
      <c r="CH370" s="189"/>
      <c r="CI370" s="189"/>
      <c r="CJ370" s="189"/>
      <c r="CK370" s="189"/>
      <c r="CL370" s="189"/>
      <c r="CM370" s="189"/>
      <c r="CN370" s="189"/>
      <c r="CO370" s="189"/>
      <c r="CP370" s="189"/>
      <c r="CQ370" s="189"/>
      <c r="CR370" s="189"/>
      <c r="CS370" s="189"/>
      <c r="CT370" s="189"/>
      <c r="CU370" s="189"/>
      <c r="CV370" s="189"/>
    </row>
    <row r="371" spans="1:100" s="94" customFormat="1" ht="12.5" x14ac:dyDescent="0.25">
      <c r="A371" s="189"/>
      <c r="B371" s="189"/>
      <c r="C371" s="189"/>
      <c r="D371" s="189"/>
      <c r="E371" s="189"/>
      <c r="F371" s="189"/>
      <c r="G371" s="189"/>
      <c r="H371" s="111"/>
      <c r="I371" s="137"/>
      <c r="J371" s="191"/>
      <c r="K371" s="189"/>
      <c r="L371" s="192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89"/>
      <c r="AT371" s="189"/>
      <c r="AU371" s="189"/>
      <c r="AV371" s="189"/>
      <c r="AW371" s="189"/>
      <c r="AX371" s="189"/>
      <c r="AY371" s="189"/>
      <c r="AZ371" s="189"/>
      <c r="BA371" s="189"/>
      <c r="BB371" s="189"/>
      <c r="BC371" s="189"/>
      <c r="BD371" s="189"/>
      <c r="BE371" s="189"/>
      <c r="BF371" s="189"/>
      <c r="BG371" s="189"/>
      <c r="BH371" s="189"/>
      <c r="BI371" s="189"/>
      <c r="BJ371" s="189"/>
      <c r="BK371" s="189"/>
      <c r="BL371" s="189"/>
      <c r="BM371" s="189"/>
      <c r="BN371" s="189"/>
      <c r="BO371" s="189"/>
      <c r="BP371" s="189"/>
      <c r="BQ371" s="189"/>
      <c r="BR371" s="189"/>
      <c r="BS371" s="189"/>
      <c r="BT371" s="189"/>
      <c r="BU371" s="189"/>
      <c r="BV371" s="189"/>
      <c r="BW371" s="189"/>
      <c r="BX371" s="189"/>
      <c r="BY371" s="189"/>
      <c r="BZ371" s="189"/>
      <c r="CA371" s="189"/>
      <c r="CB371" s="189"/>
      <c r="CC371" s="189"/>
      <c r="CD371" s="189"/>
      <c r="CE371" s="189"/>
      <c r="CF371" s="189"/>
      <c r="CG371" s="189"/>
      <c r="CH371" s="189"/>
      <c r="CI371" s="189"/>
      <c r="CJ371" s="189"/>
      <c r="CK371" s="189"/>
      <c r="CL371" s="189"/>
      <c r="CM371" s="189"/>
      <c r="CN371" s="189"/>
      <c r="CO371" s="189"/>
      <c r="CP371" s="189"/>
      <c r="CQ371" s="189"/>
      <c r="CR371" s="189"/>
      <c r="CS371" s="189"/>
      <c r="CT371" s="189"/>
      <c r="CU371" s="189"/>
      <c r="CV371" s="189"/>
    </row>
    <row r="372" spans="1:100" s="94" customFormat="1" ht="12.5" x14ac:dyDescent="0.25">
      <c r="A372" s="189"/>
      <c r="B372" s="189"/>
      <c r="C372" s="189"/>
      <c r="D372" s="189"/>
      <c r="E372" s="189"/>
      <c r="F372" s="189"/>
      <c r="G372" s="189"/>
      <c r="H372" s="111"/>
      <c r="I372" s="137"/>
      <c r="J372" s="191"/>
      <c r="K372" s="189"/>
      <c r="L372" s="192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89"/>
      <c r="AT372" s="189"/>
      <c r="AU372" s="189"/>
      <c r="AV372" s="189"/>
      <c r="AW372" s="189"/>
      <c r="AX372" s="189"/>
      <c r="AY372" s="189"/>
      <c r="AZ372" s="189"/>
      <c r="BA372" s="189"/>
      <c r="BB372" s="189"/>
      <c r="BC372" s="189"/>
      <c r="BD372" s="189"/>
      <c r="BE372" s="189"/>
      <c r="BF372" s="189"/>
      <c r="BG372" s="189"/>
      <c r="BH372" s="189"/>
      <c r="BI372" s="189"/>
      <c r="BJ372" s="189"/>
      <c r="BK372" s="189"/>
      <c r="BL372" s="189"/>
      <c r="BM372" s="189"/>
      <c r="BN372" s="189"/>
      <c r="BO372" s="189"/>
      <c r="BP372" s="189"/>
      <c r="BQ372" s="189"/>
      <c r="BR372" s="189"/>
      <c r="BS372" s="189"/>
      <c r="BT372" s="189"/>
      <c r="BU372" s="189"/>
      <c r="BV372" s="189"/>
      <c r="BW372" s="189"/>
      <c r="BX372" s="189"/>
      <c r="BY372" s="189"/>
      <c r="BZ372" s="189"/>
      <c r="CA372" s="189"/>
      <c r="CB372" s="189"/>
      <c r="CC372" s="189"/>
      <c r="CD372" s="189"/>
      <c r="CE372" s="189"/>
      <c r="CF372" s="189"/>
      <c r="CG372" s="189"/>
      <c r="CH372" s="189"/>
      <c r="CI372" s="189"/>
      <c r="CJ372" s="189"/>
      <c r="CK372" s="189"/>
      <c r="CL372" s="189"/>
      <c r="CM372" s="189"/>
      <c r="CN372" s="189"/>
      <c r="CO372" s="189"/>
      <c r="CP372" s="189"/>
      <c r="CQ372" s="189"/>
      <c r="CR372" s="189"/>
      <c r="CS372" s="189"/>
      <c r="CT372" s="189"/>
      <c r="CU372" s="189"/>
      <c r="CV372" s="189"/>
    </row>
    <row r="373" spans="1:100" s="94" customFormat="1" ht="12.5" x14ac:dyDescent="0.25">
      <c r="A373" s="189"/>
      <c r="B373" s="189"/>
      <c r="C373" s="189"/>
      <c r="D373" s="189"/>
      <c r="E373" s="189"/>
      <c r="F373" s="189"/>
      <c r="G373" s="189"/>
      <c r="H373" s="111"/>
      <c r="I373" s="137"/>
      <c r="J373" s="191"/>
      <c r="K373" s="189"/>
      <c r="L373" s="192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89"/>
      <c r="BC373" s="189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89"/>
      <c r="BN373" s="189"/>
      <c r="BO373" s="189"/>
      <c r="BP373" s="189"/>
      <c r="BQ373" s="189"/>
      <c r="BR373" s="189"/>
      <c r="BS373" s="189"/>
      <c r="BT373" s="189"/>
      <c r="BU373" s="189"/>
      <c r="BV373" s="189"/>
      <c r="BW373" s="189"/>
      <c r="BX373" s="189"/>
      <c r="BY373" s="189"/>
      <c r="BZ373" s="189"/>
      <c r="CA373" s="189"/>
      <c r="CB373" s="189"/>
      <c r="CC373" s="189"/>
      <c r="CD373" s="189"/>
      <c r="CE373" s="189"/>
      <c r="CF373" s="189"/>
      <c r="CG373" s="189"/>
      <c r="CH373" s="189"/>
      <c r="CI373" s="189"/>
      <c r="CJ373" s="189"/>
      <c r="CK373" s="189"/>
      <c r="CL373" s="189"/>
      <c r="CM373" s="189"/>
      <c r="CN373" s="189"/>
      <c r="CO373" s="189"/>
      <c r="CP373" s="189"/>
      <c r="CQ373" s="189"/>
      <c r="CR373" s="189"/>
      <c r="CS373" s="189"/>
      <c r="CT373" s="189"/>
      <c r="CU373" s="189"/>
      <c r="CV373" s="189"/>
    </row>
    <row r="374" spans="1:100" s="94" customFormat="1" ht="12.5" x14ac:dyDescent="0.25">
      <c r="A374" s="189"/>
      <c r="B374" s="189"/>
      <c r="C374" s="189"/>
      <c r="D374" s="189"/>
      <c r="E374" s="189"/>
      <c r="F374" s="189"/>
      <c r="G374" s="189"/>
      <c r="H374" s="111"/>
      <c r="I374" s="137"/>
      <c r="J374" s="191"/>
      <c r="K374" s="189"/>
      <c r="L374" s="192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89"/>
      <c r="AT374" s="189"/>
      <c r="AU374" s="189"/>
      <c r="AV374" s="189"/>
      <c r="AW374" s="189"/>
      <c r="AX374" s="189"/>
      <c r="AY374" s="189"/>
      <c r="AZ374" s="189"/>
      <c r="BA374" s="189"/>
      <c r="BB374" s="189"/>
      <c r="BC374" s="189"/>
      <c r="BD374" s="189"/>
      <c r="BE374" s="189"/>
      <c r="BF374" s="189"/>
      <c r="BG374" s="189"/>
      <c r="BH374" s="189"/>
      <c r="BI374" s="189"/>
      <c r="BJ374" s="189"/>
      <c r="BK374" s="189"/>
      <c r="BL374" s="189"/>
      <c r="BM374" s="189"/>
      <c r="BN374" s="189"/>
      <c r="BO374" s="189"/>
      <c r="BP374" s="189"/>
      <c r="BQ374" s="189"/>
      <c r="BR374" s="189"/>
      <c r="BS374" s="189"/>
      <c r="BT374" s="189"/>
      <c r="BU374" s="189"/>
      <c r="BV374" s="189"/>
      <c r="BW374" s="189"/>
      <c r="BX374" s="189"/>
      <c r="BY374" s="189"/>
      <c r="BZ374" s="189"/>
      <c r="CA374" s="189"/>
      <c r="CB374" s="189"/>
      <c r="CC374" s="189"/>
      <c r="CD374" s="189"/>
      <c r="CE374" s="189"/>
      <c r="CF374" s="189"/>
      <c r="CG374" s="189"/>
      <c r="CH374" s="189"/>
      <c r="CI374" s="189"/>
      <c r="CJ374" s="189"/>
      <c r="CK374" s="189"/>
      <c r="CL374" s="189"/>
      <c r="CM374" s="189"/>
      <c r="CN374" s="189"/>
      <c r="CO374" s="189"/>
      <c r="CP374" s="189"/>
      <c r="CQ374" s="189"/>
      <c r="CR374" s="189"/>
      <c r="CS374" s="189"/>
      <c r="CT374" s="189"/>
      <c r="CU374" s="189"/>
      <c r="CV374" s="189"/>
    </row>
    <row r="375" spans="1:100" s="94" customFormat="1" ht="12.5" x14ac:dyDescent="0.25">
      <c r="A375" s="189"/>
      <c r="B375" s="189"/>
      <c r="C375" s="189"/>
      <c r="D375" s="189"/>
      <c r="E375" s="189"/>
      <c r="F375" s="189"/>
      <c r="G375" s="189"/>
      <c r="H375" s="111"/>
      <c r="I375" s="137"/>
      <c r="J375" s="191"/>
      <c r="K375" s="189"/>
      <c r="L375" s="192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189"/>
      <c r="AE375" s="189"/>
      <c r="AF375" s="189"/>
      <c r="AG375" s="189"/>
      <c r="AH375" s="189"/>
      <c r="AI375" s="189"/>
      <c r="AJ375" s="189"/>
      <c r="AK375" s="189"/>
      <c r="AL375" s="189"/>
      <c r="AM375" s="189"/>
      <c r="AN375" s="189"/>
      <c r="AO375" s="189"/>
      <c r="AP375" s="189"/>
      <c r="AQ375" s="189"/>
      <c r="AR375" s="189"/>
      <c r="AS375" s="189"/>
      <c r="AT375" s="189"/>
      <c r="AU375" s="189"/>
      <c r="AV375" s="189"/>
      <c r="AW375" s="189"/>
      <c r="AX375" s="189"/>
      <c r="AY375" s="189"/>
      <c r="AZ375" s="189"/>
      <c r="BA375" s="189"/>
      <c r="BB375" s="189"/>
      <c r="BC375" s="189"/>
      <c r="BD375" s="189"/>
      <c r="BE375" s="189"/>
      <c r="BF375" s="189"/>
      <c r="BG375" s="189"/>
      <c r="BH375" s="189"/>
      <c r="BI375" s="189"/>
      <c r="BJ375" s="189"/>
      <c r="BK375" s="189"/>
      <c r="BL375" s="189"/>
      <c r="BM375" s="189"/>
      <c r="BN375" s="189"/>
      <c r="BO375" s="189"/>
      <c r="BP375" s="189"/>
      <c r="BQ375" s="189"/>
      <c r="BR375" s="189"/>
      <c r="BS375" s="189"/>
      <c r="BT375" s="189"/>
      <c r="BU375" s="189"/>
      <c r="BV375" s="189"/>
      <c r="BW375" s="189"/>
      <c r="BX375" s="189"/>
      <c r="BY375" s="189"/>
      <c r="BZ375" s="189"/>
      <c r="CA375" s="189"/>
      <c r="CB375" s="189"/>
      <c r="CC375" s="189"/>
      <c r="CD375" s="189"/>
      <c r="CE375" s="189"/>
      <c r="CF375" s="189"/>
      <c r="CG375" s="189"/>
      <c r="CH375" s="189"/>
      <c r="CI375" s="189"/>
      <c r="CJ375" s="189"/>
      <c r="CK375" s="189"/>
      <c r="CL375" s="189"/>
      <c r="CM375" s="189"/>
      <c r="CN375" s="189"/>
      <c r="CO375" s="189"/>
      <c r="CP375" s="189"/>
      <c r="CQ375" s="189"/>
      <c r="CR375" s="189"/>
      <c r="CS375" s="189"/>
      <c r="CT375" s="189"/>
      <c r="CU375" s="189"/>
      <c r="CV375" s="189"/>
    </row>
    <row r="376" spans="1:100" s="94" customFormat="1" ht="12.5" x14ac:dyDescent="0.25">
      <c r="A376" s="189"/>
      <c r="B376" s="189"/>
      <c r="C376" s="189"/>
      <c r="D376" s="189"/>
      <c r="E376" s="189"/>
      <c r="F376" s="189"/>
      <c r="G376" s="189"/>
      <c r="H376" s="111"/>
      <c r="I376" s="137"/>
      <c r="J376" s="191"/>
      <c r="K376" s="189"/>
      <c r="L376" s="192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189"/>
      <c r="AE376" s="189"/>
      <c r="AF376" s="189"/>
      <c r="AG376" s="189"/>
      <c r="AH376" s="189"/>
      <c r="AI376" s="189"/>
      <c r="AJ376" s="189"/>
      <c r="AK376" s="189"/>
      <c r="AL376" s="189"/>
      <c r="AM376" s="189"/>
      <c r="AN376" s="189"/>
      <c r="AO376" s="189"/>
      <c r="AP376" s="189"/>
      <c r="AQ376" s="189"/>
      <c r="AR376" s="189"/>
      <c r="AS376" s="189"/>
      <c r="AT376" s="189"/>
      <c r="AU376" s="189"/>
      <c r="AV376" s="189"/>
      <c r="AW376" s="189"/>
      <c r="AX376" s="189"/>
      <c r="AY376" s="189"/>
      <c r="AZ376" s="189"/>
      <c r="BA376" s="189"/>
      <c r="BB376" s="189"/>
      <c r="BC376" s="189"/>
      <c r="BD376" s="189"/>
      <c r="BE376" s="189"/>
      <c r="BF376" s="189"/>
      <c r="BG376" s="189"/>
      <c r="BH376" s="189"/>
      <c r="BI376" s="189"/>
      <c r="BJ376" s="189"/>
      <c r="BK376" s="189"/>
      <c r="BL376" s="189"/>
      <c r="BM376" s="189"/>
      <c r="BN376" s="189"/>
      <c r="BO376" s="189"/>
      <c r="BP376" s="189"/>
      <c r="BQ376" s="189"/>
      <c r="BR376" s="189"/>
      <c r="BS376" s="189"/>
      <c r="BT376" s="189"/>
      <c r="BU376" s="189"/>
      <c r="BV376" s="189"/>
      <c r="BW376" s="189"/>
      <c r="BX376" s="189"/>
      <c r="BY376" s="189"/>
      <c r="BZ376" s="189"/>
      <c r="CA376" s="189"/>
      <c r="CB376" s="189"/>
      <c r="CC376" s="189"/>
      <c r="CD376" s="189"/>
      <c r="CE376" s="189"/>
      <c r="CF376" s="189"/>
      <c r="CG376" s="189"/>
      <c r="CH376" s="189"/>
      <c r="CI376" s="189"/>
      <c r="CJ376" s="189"/>
      <c r="CK376" s="189"/>
      <c r="CL376" s="189"/>
      <c r="CM376" s="189"/>
      <c r="CN376" s="189"/>
      <c r="CO376" s="189"/>
      <c r="CP376" s="189"/>
      <c r="CQ376" s="189"/>
      <c r="CR376" s="189"/>
      <c r="CS376" s="189"/>
      <c r="CT376" s="189"/>
      <c r="CU376" s="189"/>
      <c r="CV376" s="189"/>
    </row>
    <row r="377" spans="1:100" s="94" customFormat="1" ht="12.5" x14ac:dyDescent="0.25">
      <c r="A377" s="189"/>
      <c r="B377" s="189"/>
      <c r="C377" s="189"/>
      <c r="D377" s="189"/>
      <c r="E377" s="189"/>
      <c r="F377" s="189"/>
      <c r="G377" s="189"/>
      <c r="H377" s="111"/>
      <c r="I377" s="137"/>
      <c r="J377" s="191"/>
      <c r="K377" s="189"/>
      <c r="L377" s="192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  <c r="AK377" s="189"/>
      <c r="AL377" s="189"/>
      <c r="AM377" s="189"/>
      <c r="AN377" s="189"/>
      <c r="AO377" s="189"/>
      <c r="AP377" s="189"/>
      <c r="AQ377" s="189"/>
      <c r="AR377" s="189"/>
      <c r="AS377" s="189"/>
      <c r="AT377" s="189"/>
      <c r="AU377" s="189"/>
      <c r="AV377" s="189"/>
      <c r="AW377" s="189"/>
      <c r="AX377" s="189"/>
      <c r="AY377" s="189"/>
      <c r="AZ377" s="189"/>
      <c r="BA377" s="189"/>
      <c r="BB377" s="189"/>
      <c r="BC377" s="189"/>
      <c r="BD377" s="189"/>
      <c r="BE377" s="189"/>
      <c r="BF377" s="189"/>
      <c r="BG377" s="189"/>
      <c r="BH377" s="189"/>
      <c r="BI377" s="189"/>
      <c r="BJ377" s="189"/>
      <c r="BK377" s="189"/>
      <c r="BL377" s="189"/>
      <c r="BM377" s="189"/>
      <c r="BN377" s="189"/>
      <c r="BO377" s="189"/>
      <c r="BP377" s="189"/>
      <c r="BQ377" s="189"/>
      <c r="BR377" s="189"/>
      <c r="BS377" s="189"/>
      <c r="BT377" s="189"/>
      <c r="BU377" s="189"/>
      <c r="BV377" s="189"/>
      <c r="BW377" s="189"/>
      <c r="BX377" s="189"/>
      <c r="BY377" s="189"/>
      <c r="BZ377" s="189"/>
      <c r="CA377" s="189"/>
      <c r="CB377" s="189"/>
      <c r="CC377" s="189"/>
      <c r="CD377" s="189"/>
      <c r="CE377" s="189"/>
      <c r="CF377" s="189"/>
      <c r="CG377" s="189"/>
      <c r="CH377" s="189"/>
      <c r="CI377" s="189"/>
      <c r="CJ377" s="189"/>
      <c r="CK377" s="189"/>
      <c r="CL377" s="189"/>
      <c r="CM377" s="189"/>
      <c r="CN377" s="189"/>
      <c r="CO377" s="189"/>
      <c r="CP377" s="189"/>
      <c r="CQ377" s="189"/>
      <c r="CR377" s="189"/>
      <c r="CS377" s="189"/>
      <c r="CT377" s="189"/>
      <c r="CU377" s="189"/>
      <c r="CV377" s="189"/>
    </row>
    <row r="378" spans="1:100" s="94" customFormat="1" ht="12.5" x14ac:dyDescent="0.25">
      <c r="A378" s="189"/>
      <c r="B378" s="189"/>
      <c r="C378" s="189"/>
      <c r="D378" s="189"/>
      <c r="E378" s="189"/>
      <c r="F378" s="189"/>
      <c r="G378" s="189"/>
      <c r="H378" s="111"/>
      <c r="I378" s="137"/>
      <c r="J378" s="191"/>
      <c r="K378" s="189"/>
      <c r="L378" s="192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  <c r="AK378" s="189"/>
      <c r="AL378" s="189"/>
      <c r="AM378" s="189"/>
      <c r="AN378" s="189"/>
      <c r="AO378" s="189"/>
      <c r="AP378" s="189"/>
      <c r="AQ378" s="189"/>
      <c r="AR378" s="189"/>
      <c r="AS378" s="189"/>
      <c r="AT378" s="189"/>
      <c r="AU378" s="189"/>
      <c r="AV378" s="189"/>
      <c r="AW378" s="189"/>
      <c r="AX378" s="189"/>
      <c r="AY378" s="189"/>
      <c r="AZ378" s="189"/>
      <c r="BA378" s="189"/>
      <c r="BB378" s="189"/>
      <c r="BC378" s="189"/>
      <c r="BD378" s="189"/>
      <c r="BE378" s="189"/>
      <c r="BF378" s="189"/>
      <c r="BG378" s="189"/>
      <c r="BH378" s="189"/>
      <c r="BI378" s="189"/>
      <c r="BJ378" s="189"/>
      <c r="BK378" s="189"/>
      <c r="BL378" s="189"/>
      <c r="BM378" s="189"/>
      <c r="BN378" s="189"/>
      <c r="BO378" s="189"/>
      <c r="BP378" s="189"/>
      <c r="BQ378" s="189"/>
      <c r="BR378" s="189"/>
      <c r="BS378" s="189"/>
      <c r="BT378" s="189"/>
      <c r="BU378" s="189"/>
      <c r="BV378" s="189"/>
      <c r="BW378" s="189"/>
      <c r="BX378" s="189"/>
      <c r="BY378" s="189"/>
      <c r="BZ378" s="189"/>
      <c r="CA378" s="189"/>
      <c r="CB378" s="189"/>
      <c r="CC378" s="189"/>
      <c r="CD378" s="189"/>
      <c r="CE378" s="189"/>
      <c r="CF378" s="189"/>
      <c r="CG378" s="189"/>
      <c r="CH378" s="189"/>
      <c r="CI378" s="189"/>
      <c r="CJ378" s="189"/>
      <c r="CK378" s="189"/>
      <c r="CL378" s="189"/>
      <c r="CM378" s="189"/>
      <c r="CN378" s="189"/>
      <c r="CO378" s="189"/>
      <c r="CP378" s="189"/>
      <c r="CQ378" s="189"/>
      <c r="CR378" s="189"/>
      <c r="CS378" s="189"/>
      <c r="CT378" s="189"/>
      <c r="CU378" s="189"/>
      <c r="CV378" s="189"/>
    </row>
    <row r="379" spans="1:100" s="94" customFormat="1" ht="12.5" x14ac:dyDescent="0.25">
      <c r="A379" s="189"/>
      <c r="B379" s="189"/>
      <c r="C379" s="189"/>
      <c r="D379" s="189"/>
      <c r="E379" s="189"/>
      <c r="F379" s="189"/>
      <c r="G379" s="189"/>
      <c r="H379" s="111"/>
      <c r="I379" s="137"/>
      <c r="J379" s="191"/>
      <c r="K379" s="189"/>
      <c r="L379" s="192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</row>
    <row r="380" spans="1:100" s="94" customFormat="1" ht="12.5" x14ac:dyDescent="0.25">
      <c r="A380" s="189"/>
      <c r="B380" s="189"/>
      <c r="C380" s="189"/>
      <c r="D380" s="189"/>
      <c r="E380" s="189"/>
      <c r="F380" s="189"/>
      <c r="G380" s="189"/>
      <c r="H380" s="111"/>
      <c r="I380" s="137"/>
      <c r="J380" s="191"/>
      <c r="K380" s="189"/>
      <c r="L380" s="192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</row>
    <row r="381" spans="1:100" s="94" customFormat="1" ht="12.5" x14ac:dyDescent="0.25">
      <c r="A381" s="189"/>
      <c r="B381" s="189"/>
      <c r="C381" s="189"/>
      <c r="D381" s="189"/>
      <c r="E381" s="189"/>
      <c r="F381" s="189"/>
      <c r="G381" s="189"/>
      <c r="H381" s="111"/>
      <c r="I381" s="137"/>
      <c r="J381" s="191"/>
      <c r="K381" s="189"/>
      <c r="L381" s="192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</row>
    <row r="382" spans="1:100" s="94" customFormat="1" ht="12.5" x14ac:dyDescent="0.25">
      <c r="A382" s="189"/>
      <c r="B382" s="189"/>
      <c r="C382" s="189"/>
      <c r="D382" s="189"/>
      <c r="E382" s="189"/>
      <c r="F382" s="189"/>
      <c r="G382" s="189"/>
      <c r="H382" s="111"/>
      <c r="I382" s="137"/>
      <c r="J382" s="191"/>
      <c r="K382" s="189"/>
      <c r="L382" s="192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</row>
    <row r="383" spans="1:100" s="94" customFormat="1" ht="12.5" x14ac:dyDescent="0.25">
      <c r="A383" s="189"/>
      <c r="B383" s="189"/>
      <c r="C383" s="189"/>
      <c r="D383" s="189"/>
      <c r="E383" s="189"/>
      <c r="F383" s="189"/>
      <c r="G383" s="189"/>
      <c r="H383" s="111"/>
      <c r="I383" s="137"/>
      <c r="J383" s="191"/>
      <c r="K383" s="189"/>
      <c r="L383" s="192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</row>
    <row r="384" spans="1:100" s="94" customFormat="1" ht="12.5" x14ac:dyDescent="0.25">
      <c r="A384" s="189"/>
      <c r="B384" s="189"/>
      <c r="C384" s="189"/>
      <c r="D384" s="189"/>
      <c r="E384" s="189"/>
      <c r="F384" s="189"/>
      <c r="G384" s="189"/>
      <c r="H384" s="111"/>
      <c r="I384" s="137"/>
      <c r="J384" s="191"/>
      <c r="K384" s="189"/>
      <c r="L384" s="192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</row>
    <row r="385" spans="1:100" s="94" customFormat="1" ht="12.5" x14ac:dyDescent="0.25">
      <c r="A385" s="189"/>
      <c r="B385" s="189"/>
      <c r="C385" s="189"/>
      <c r="D385" s="189"/>
      <c r="E385" s="189"/>
      <c r="F385" s="189"/>
      <c r="G385" s="189"/>
      <c r="H385" s="111"/>
      <c r="I385" s="137"/>
      <c r="J385" s="191"/>
      <c r="K385" s="189"/>
      <c r="L385" s="192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</row>
    <row r="386" spans="1:100" s="94" customFormat="1" ht="12.5" x14ac:dyDescent="0.25">
      <c r="A386" s="189"/>
      <c r="B386" s="189"/>
      <c r="C386" s="189"/>
      <c r="D386" s="189"/>
      <c r="E386" s="189"/>
      <c r="F386" s="189"/>
      <c r="G386" s="189"/>
      <c r="H386" s="111"/>
      <c r="I386" s="137"/>
      <c r="J386" s="191"/>
      <c r="K386" s="189"/>
      <c r="L386" s="192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</row>
    <row r="387" spans="1:100" s="94" customFormat="1" ht="12.5" x14ac:dyDescent="0.25">
      <c r="A387" s="189"/>
      <c r="B387" s="189"/>
      <c r="C387" s="189"/>
      <c r="D387" s="189"/>
      <c r="E387" s="189"/>
      <c r="F387" s="189"/>
      <c r="G387" s="189"/>
      <c r="H387" s="111"/>
      <c r="I387" s="137"/>
      <c r="J387" s="191"/>
      <c r="K387" s="189"/>
      <c r="L387" s="192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</row>
    <row r="388" spans="1:100" s="94" customFormat="1" ht="12.5" x14ac:dyDescent="0.25">
      <c r="A388" s="189"/>
      <c r="B388" s="189"/>
      <c r="C388" s="189"/>
      <c r="D388" s="189"/>
      <c r="E388" s="189"/>
      <c r="F388" s="189"/>
      <c r="G388" s="189"/>
      <c r="H388" s="111"/>
      <c r="I388" s="137"/>
      <c r="J388" s="191"/>
      <c r="K388" s="189"/>
      <c r="L388" s="192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</row>
    <row r="389" spans="1:100" s="94" customFormat="1" ht="12.5" x14ac:dyDescent="0.25">
      <c r="A389" s="189"/>
      <c r="B389" s="189"/>
      <c r="C389" s="189"/>
      <c r="D389" s="189"/>
      <c r="E389" s="189"/>
      <c r="F389" s="189"/>
      <c r="G389" s="189"/>
      <c r="H389" s="111"/>
      <c r="I389" s="137"/>
      <c r="J389" s="191"/>
      <c r="K389" s="189"/>
      <c r="L389" s="192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</row>
    <row r="390" spans="1:100" s="94" customFormat="1" ht="12.5" x14ac:dyDescent="0.25">
      <c r="A390" s="189"/>
      <c r="B390" s="189"/>
      <c r="C390" s="189"/>
      <c r="D390" s="189"/>
      <c r="E390" s="189"/>
      <c r="F390" s="189"/>
      <c r="G390" s="189"/>
      <c r="H390" s="111"/>
      <c r="I390" s="137"/>
      <c r="J390" s="191"/>
      <c r="K390" s="189"/>
      <c r="L390" s="192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</row>
    <row r="391" spans="1:100" s="94" customFormat="1" ht="12.5" x14ac:dyDescent="0.25">
      <c r="A391" s="189"/>
      <c r="B391" s="189"/>
      <c r="C391" s="189"/>
      <c r="D391" s="189"/>
      <c r="E391" s="189"/>
      <c r="F391" s="189"/>
      <c r="G391" s="189"/>
      <c r="H391" s="111"/>
      <c r="I391" s="137"/>
      <c r="J391" s="191"/>
      <c r="K391" s="189"/>
      <c r="L391" s="192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89"/>
      <c r="AT391" s="189"/>
      <c r="AU391" s="189"/>
      <c r="AV391" s="189"/>
      <c r="AW391" s="189"/>
      <c r="AX391" s="189"/>
      <c r="AY391" s="189"/>
      <c r="AZ391" s="189"/>
      <c r="BA391" s="189"/>
      <c r="BB391" s="189"/>
      <c r="BC391" s="189"/>
      <c r="BD391" s="189"/>
      <c r="BE391" s="189"/>
      <c r="BF391" s="189"/>
      <c r="BG391" s="189"/>
      <c r="BH391" s="189"/>
      <c r="BI391" s="189"/>
      <c r="BJ391" s="189"/>
      <c r="BK391" s="189"/>
      <c r="BL391" s="189"/>
      <c r="BM391" s="189"/>
      <c r="BN391" s="189"/>
      <c r="BO391" s="189"/>
      <c r="BP391" s="189"/>
      <c r="BQ391" s="189"/>
      <c r="BR391" s="189"/>
      <c r="BS391" s="189"/>
      <c r="BT391" s="189"/>
      <c r="BU391" s="189"/>
      <c r="BV391" s="189"/>
      <c r="BW391" s="189"/>
      <c r="BX391" s="189"/>
      <c r="BY391" s="189"/>
      <c r="BZ391" s="189"/>
      <c r="CA391" s="189"/>
      <c r="CB391" s="189"/>
      <c r="CC391" s="189"/>
      <c r="CD391" s="189"/>
      <c r="CE391" s="189"/>
      <c r="CF391" s="189"/>
      <c r="CG391" s="189"/>
      <c r="CH391" s="189"/>
      <c r="CI391" s="189"/>
      <c r="CJ391" s="189"/>
      <c r="CK391" s="189"/>
      <c r="CL391" s="189"/>
      <c r="CM391" s="189"/>
      <c r="CN391" s="189"/>
      <c r="CO391" s="189"/>
      <c r="CP391" s="189"/>
      <c r="CQ391" s="189"/>
      <c r="CR391" s="189"/>
      <c r="CS391" s="189"/>
      <c r="CT391" s="189"/>
      <c r="CU391" s="189"/>
      <c r="CV391" s="189"/>
    </row>
    <row r="392" spans="1:100" s="94" customFormat="1" ht="12.5" x14ac:dyDescent="0.25">
      <c r="A392" s="189"/>
      <c r="B392" s="189"/>
      <c r="C392" s="189"/>
      <c r="D392" s="189"/>
      <c r="E392" s="189"/>
      <c r="F392" s="189"/>
      <c r="G392" s="189"/>
      <c r="H392" s="111"/>
      <c r="I392" s="137"/>
      <c r="J392" s="191"/>
      <c r="K392" s="189"/>
      <c r="L392" s="192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189"/>
      <c r="AT392" s="189"/>
      <c r="AU392" s="189"/>
      <c r="AV392" s="189"/>
      <c r="AW392" s="189"/>
      <c r="AX392" s="189"/>
      <c r="AY392" s="189"/>
      <c r="AZ392" s="189"/>
      <c r="BA392" s="189"/>
      <c r="BB392" s="189"/>
      <c r="BC392" s="189"/>
      <c r="BD392" s="189"/>
      <c r="BE392" s="189"/>
      <c r="BF392" s="189"/>
      <c r="BG392" s="189"/>
      <c r="BH392" s="189"/>
      <c r="BI392" s="189"/>
      <c r="BJ392" s="189"/>
      <c r="BK392" s="189"/>
      <c r="BL392" s="189"/>
      <c r="BM392" s="189"/>
      <c r="BN392" s="189"/>
      <c r="BO392" s="189"/>
      <c r="BP392" s="189"/>
      <c r="BQ392" s="189"/>
      <c r="BR392" s="189"/>
      <c r="BS392" s="189"/>
      <c r="BT392" s="189"/>
      <c r="BU392" s="189"/>
      <c r="BV392" s="189"/>
      <c r="BW392" s="189"/>
      <c r="BX392" s="189"/>
      <c r="BY392" s="189"/>
      <c r="BZ392" s="189"/>
      <c r="CA392" s="189"/>
      <c r="CB392" s="189"/>
      <c r="CC392" s="189"/>
      <c r="CD392" s="189"/>
      <c r="CE392" s="189"/>
      <c r="CF392" s="189"/>
      <c r="CG392" s="189"/>
      <c r="CH392" s="189"/>
      <c r="CI392" s="189"/>
      <c r="CJ392" s="189"/>
      <c r="CK392" s="189"/>
      <c r="CL392" s="189"/>
      <c r="CM392" s="189"/>
      <c r="CN392" s="189"/>
      <c r="CO392" s="189"/>
      <c r="CP392" s="189"/>
      <c r="CQ392" s="189"/>
      <c r="CR392" s="189"/>
      <c r="CS392" s="189"/>
      <c r="CT392" s="189"/>
      <c r="CU392" s="189"/>
      <c r="CV392" s="189"/>
    </row>
    <row r="393" spans="1:100" s="94" customFormat="1" ht="12.5" x14ac:dyDescent="0.25">
      <c r="A393" s="189"/>
      <c r="B393" s="189"/>
      <c r="C393" s="189"/>
      <c r="D393" s="189"/>
      <c r="E393" s="189"/>
      <c r="F393" s="189"/>
      <c r="G393" s="189"/>
      <c r="H393" s="111"/>
      <c r="I393" s="137"/>
      <c r="J393" s="191"/>
      <c r="K393" s="189"/>
      <c r="L393" s="192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189"/>
      <c r="AD393" s="189"/>
      <c r="AE393" s="189"/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89"/>
      <c r="AT393" s="189"/>
      <c r="AU393" s="189"/>
      <c r="AV393" s="189"/>
      <c r="AW393" s="189"/>
      <c r="AX393" s="189"/>
      <c r="AY393" s="189"/>
      <c r="AZ393" s="189"/>
      <c r="BA393" s="189"/>
      <c r="BB393" s="189"/>
      <c r="BC393" s="189"/>
      <c r="BD393" s="189"/>
      <c r="BE393" s="189"/>
      <c r="BF393" s="189"/>
      <c r="BG393" s="189"/>
      <c r="BH393" s="189"/>
      <c r="BI393" s="189"/>
      <c r="BJ393" s="189"/>
      <c r="BK393" s="189"/>
      <c r="BL393" s="189"/>
      <c r="BM393" s="189"/>
      <c r="BN393" s="189"/>
      <c r="BO393" s="189"/>
      <c r="BP393" s="189"/>
      <c r="BQ393" s="189"/>
      <c r="BR393" s="189"/>
      <c r="BS393" s="189"/>
      <c r="BT393" s="189"/>
      <c r="BU393" s="189"/>
      <c r="BV393" s="189"/>
      <c r="BW393" s="189"/>
      <c r="BX393" s="189"/>
      <c r="BY393" s="189"/>
      <c r="BZ393" s="189"/>
      <c r="CA393" s="189"/>
      <c r="CB393" s="189"/>
      <c r="CC393" s="189"/>
      <c r="CD393" s="189"/>
      <c r="CE393" s="189"/>
      <c r="CF393" s="189"/>
      <c r="CG393" s="189"/>
      <c r="CH393" s="189"/>
      <c r="CI393" s="189"/>
      <c r="CJ393" s="189"/>
      <c r="CK393" s="189"/>
      <c r="CL393" s="189"/>
      <c r="CM393" s="189"/>
      <c r="CN393" s="189"/>
      <c r="CO393" s="189"/>
      <c r="CP393" s="189"/>
      <c r="CQ393" s="189"/>
      <c r="CR393" s="189"/>
      <c r="CS393" s="189"/>
      <c r="CT393" s="189"/>
      <c r="CU393" s="189"/>
      <c r="CV393" s="189"/>
    </row>
    <row r="394" spans="1:100" s="94" customFormat="1" ht="12.5" x14ac:dyDescent="0.25">
      <c r="A394" s="189"/>
      <c r="B394" s="189"/>
      <c r="C394" s="189"/>
      <c r="D394" s="189"/>
      <c r="E394" s="189"/>
      <c r="F394" s="189"/>
      <c r="G394" s="189"/>
      <c r="H394" s="111"/>
      <c r="I394" s="137"/>
      <c r="J394" s="191"/>
      <c r="K394" s="189"/>
      <c r="L394" s="192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189"/>
      <c r="AD394" s="189"/>
      <c r="AE394" s="189"/>
      <c r="AF394" s="189"/>
      <c r="AG394" s="189"/>
      <c r="AH394" s="189"/>
      <c r="AI394" s="189"/>
      <c r="AJ394" s="189"/>
      <c r="AK394" s="189"/>
      <c r="AL394" s="189"/>
      <c r="AM394" s="189"/>
      <c r="AN394" s="189"/>
      <c r="AO394" s="189"/>
      <c r="AP394" s="189"/>
      <c r="AQ394" s="189"/>
      <c r="AR394" s="189"/>
      <c r="AS394" s="189"/>
      <c r="AT394" s="189"/>
      <c r="AU394" s="189"/>
      <c r="AV394" s="189"/>
      <c r="AW394" s="189"/>
      <c r="AX394" s="189"/>
      <c r="AY394" s="189"/>
      <c r="AZ394" s="189"/>
      <c r="BA394" s="189"/>
      <c r="BB394" s="189"/>
      <c r="BC394" s="189"/>
      <c r="BD394" s="189"/>
      <c r="BE394" s="189"/>
      <c r="BF394" s="189"/>
      <c r="BG394" s="189"/>
      <c r="BH394" s="189"/>
      <c r="BI394" s="189"/>
      <c r="BJ394" s="189"/>
      <c r="BK394" s="189"/>
      <c r="BL394" s="189"/>
      <c r="BM394" s="189"/>
      <c r="BN394" s="189"/>
      <c r="BO394" s="189"/>
      <c r="BP394" s="189"/>
      <c r="BQ394" s="189"/>
      <c r="BR394" s="189"/>
      <c r="BS394" s="189"/>
      <c r="BT394" s="189"/>
      <c r="BU394" s="189"/>
      <c r="BV394" s="189"/>
      <c r="BW394" s="189"/>
      <c r="BX394" s="189"/>
      <c r="BY394" s="189"/>
      <c r="BZ394" s="189"/>
      <c r="CA394" s="189"/>
      <c r="CB394" s="189"/>
      <c r="CC394" s="189"/>
      <c r="CD394" s="189"/>
      <c r="CE394" s="189"/>
      <c r="CF394" s="189"/>
      <c r="CG394" s="189"/>
      <c r="CH394" s="189"/>
      <c r="CI394" s="189"/>
      <c r="CJ394" s="189"/>
      <c r="CK394" s="189"/>
      <c r="CL394" s="189"/>
      <c r="CM394" s="189"/>
      <c r="CN394" s="189"/>
      <c r="CO394" s="189"/>
      <c r="CP394" s="189"/>
      <c r="CQ394" s="189"/>
      <c r="CR394" s="189"/>
      <c r="CS394" s="189"/>
      <c r="CT394" s="189"/>
      <c r="CU394" s="189"/>
      <c r="CV394" s="189"/>
    </row>
    <row r="395" spans="1:100" s="94" customFormat="1" ht="12.5" x14ac:dyDescent="0.25">
      <c r="A395" s="189"/>
      <c r="B395" s="189"/>
      <c r="C395" s="189"/>
      <c r="D395" s="189"/>
      <c r="E395" s="189"/>
      <c r="F395" s="189"/>
      <c r="G395" s="189"/>
      <c r="H395" s="111"/>
      <c r="I395" s="137"/>
      <c r="J395" s="191"/>
      <c r="K395" s="189"/>
      <c r="L395" s="192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189"/>
      <c r="AD395" s="189"/>
      <c r="AE395" s="189"/>
      <c r="AF395" s="189"/>
      <c r="AG395" s="189"/>
      <c r="AH395" s="189"/>
      <c r="AI395" s="189"/>
      <c r="AJ395" s="189"/>
      <c r="AK395" s="189"/>
      <c r="AL395" s="189"/>
      <c r="AM395" s="189"/>
      <c r="AN395" s="189"/>
      <c r="AO395" s="189"/>
      <c r="AP395" s="189"/>
      <c r="AQ395" s="189"/>
      <c r="AR395" s="189"/>
      <c r="AS395" s="189"/>
      <c r="AT395" s="189"/>
      <c r="AU395" s="189"/>
      <c r="AV395" s="189"/>
      <c r="AW395" s="189"/>
      <c r="AX395" s="189"/>
      <c r="AY395" s="189"/>
      <c r="AZ395" s="189"/>
      <c r="BA395" s="189"/>
      <c r="BB395" s="189"/>
      <c r="BC395" s="189"/>
      <c r="BD395" s="189"/>
      <c r="BE395" s="189"/>
      <c r="BF395" s="189"/>
      <c r="BG395" s="189"/>
      <c r="BH395" s="189"/>
      <c r="BI395" s="189"/>
      <c r="BJ395" s="189"/>
      <c r="BK395" s="189"/>
      <c r="BL395" s="189"/>
      <c r="BM395" s="189"/>
      <c r="BN395" s="189"/>
      <c r="BO395" s="189"/>
      <c r="BP395" s="189"/>
      <c r="BQ395" s="189"/>
      <c r="BR395" s="189"/>
      <c r="BS395" s="189"/>
      <c r="BT395" s="189"/>
      <c r="BU395" s="189"/>
      <c r="BV395" s="189"/>
      <c r="BW395" s="189"/>
      <c r="BX395" s="189"/>
      <c r="BY395" s="189"/>
      <c r="BZ395" s="189"/>
      <c r="CA395" s="189"/>
      <c r="CB395" s="189"/>
      <c r="CC395" s="189"/>
      <c r="CD395" s="189"/>
      <c r="CE395" s="189"/>
      <c r="CF395" s="189"/>
      <c r="CG395" s="189"/>
      <c r="CH395" s="189"/>
      <c r="CI395" s="189"/>
      <c r="CJ395" s="189"/>
      <c r="CK395" s="189"/>
      <c r="CL395" s="189"/>
      <c r="CM395" s="189"/>
      <c r="CN395" s="189"/>
      <c r="CO395" s="189"/>
      <c r="CP395" s="189"/>
      <c r="CQ395" s="189"/>
      <c r="CR395" s="189"/>
      <c r="CS395" s="189"/>
      <c r="CT395" s="189"/>
      <c r="CU395" s="189"/>
      <c r="CV395" s="189"/>
    </row>
    <row r="396" spans="1:100" s="94" customFormat="1" ht="12.5" x14ac:dyDescent="0.25">
      <c r="A396" s="189"/>
      <c r="B396" s="189"/>
      <c r="C396" s="189"/>
      <c r="D396" s="189"/>
      <c r="E396" s="189"/>
      <c r="F396" s="189"/>
      <c r="G396" s="189"/>
      <c r="H396" s="111"/>
      <c r="I396" s="137"/>
      <c r="J396" s="191"/>
      <c r="K396" s="189"/>
      <c r="L396" s="192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189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9"/>
      <c r="AN396" s="189"/>
      <c r="AO396" s="189"/>
      <c r="AP396" s="189"/>
      <c r="AQ396" s="189"/>
      <c r="AR396" s="189"/>
      <c r="AS396" s="189"/>
      <c r="AT396" s="189"/>
      <c r="AU396" s="189"/>
      <c r="AV396" s="189"/>
      <c r="AW396" s="189"/>
      <c r="AX396" s="189"/>
      <c r="AY396" s="189"/>
      <c r="AZ396" s="189"/>
      <c r="BA396" s="189"/>
      <c r="BB396" s="189"/>
      <c r="BC396" s="189"/>
      <c r="BD396" s="189"/>
      <c r="BE396" s="189"/>
      <c r="BF396" s="189"/>
      <c r="BG396" s="189"/>
      <c r="BH396" s="189"/>
      <c r="BI396" s="189"/>
      <c r="BJ396" s="189"/>
      <c r="BK396" s="189"/>
      <c r="BL396" s="189"/>
      <c r="BM396" s="189"/>
      <c r="BN396" s="189"/>
      <c r="BO396" s="189"/>
      <c r="BP396" s="189"/>
      <c r="BQ396" s="189"/>
      <c r="BR396" s="189"/>
      <c r="BS396" s="189"/>
      <c r="BT396" s="189"/>
      <c r="BU396" s="189"/>
      <c r="BV396" s="189"/>
      <c r="BW396" s="189"/>
      <c r="BX396" s="189"/>
      <c r="BY396" s="189"/>
      <c r="BZ396" s="189"/>
      <c r="CA396" s="189"/>
      <c r="CB396" s="189"/>
      <c r="CC396" s="189"/>
      <c r="CD396" s="189"/>
      <c r="CE396" s="189"/>
      <c r="CF396" s="189"/>
      <c r="CG396" s="189"/>
      <c r="CH396" s="189"/>
      <c r="CI396" s="189"/>
      <c r="CJ396" s="189"/>
      <c r="CK396" s="189"/>
      <c r="CL396" s="189"/>
      <c r="CM396" s="189"/>
      <c r="CN396" s="189"/>
      <c r="CO396" s="189"/>
      <c r="CP396" s="189"/>
      <c r="CQ396" s="189"/>
      <c r="CR396" s="189"/>
      <c r="CS396" s="189"/>
      <c r="CT396" s="189"/>
      <c r="CU396" s="189"/>
      <c r="CV396" s="189"/>
    </row>
    <row r="397" spans="1:100" s="94" customFormat="1" ht="12.5" x14ac:dyDescent="0.25">
      <c r="A397" s="189"/>
      <c r="B397" s="189"/>
      <c r="C397" s="189"/>
      <c r="D397" s="189"/>
      <c r="E397" s="189"/>
      <c r="F397" s="189"/>
      <c r="G397" s="189"/>
      <c r="H397" s="111"/>
      <c r="I397" s="137"/>
      <c r="J397" s="191"/>
      <c r="K397" s="189"/>
      <c r="L397" s="192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189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189"/>
      <c r="AT397" s="189"/>
      <c r="AU397" s="189"/>
      <c r="AV397" s="189"/>
      <c r="AW397" s="189"/>
      <c r="AX397" s="189"/>
      <c r="AY397" s="189"/>
      <c r="AZ397" s="189"/>
      <c r="BA397" s="189"/>
      <c r="BB397" s="189"/>
      <c r="BC397" s="189"/>
      <c r="BD397" s="189"/>
      <c r="BE397" s="189"/>
      <c r="BF397" s="189"/>
      <c r="BG397" s="189"/>
      <c r="BH397" s="189"/>
      <c r="BI397" s="189"/>
      <c r="BJ397" s="189"/>
      <c r="BK397" s="189"/>
      <c r="BL397" s="189"/>
      <c r="BM397" s="189"/>
      <c r="BN397" s="189"/>
      <c r="BO397" s="189"/>
      <c r="BP397" s="189"/>
      <c r="BQ397" s="189"/>
      <c r="BR397" s="189"/>
      <c r="BS397" s="189"/>
      <c r="BT397" s="189"/>
      <c r="BU397" s="189"/>
      <c r="BV397" s="189"/>
      <c r="BW397" s="189"/>
      <c r="BX397" s="189"/>
      <c r="BY397" s="189"/>
      <c r="BZ397" s="189"/>
      <c r="CA397" s="189"/>
      <c r="CB397" s="189"/>
      <c r="CC397" s="189"/>
      <c r="CD397" s="189"/>
      <c r="CE397" s="189"/>
      <c r="CF397" s="189"/>
      <c r="CG397" s="189"/>
      <c r="CH397" s="189"/>
      <c r="CI397" s="189"/>
      <c r="CJ397" s="189"/>
      <c r="CK397" s="189"/>
      <c r="CL397" s="189"/>
      <c r="CM397" s="189"/>
      <c r="CN397" s="189"/>
      <c r="CO397" s="189"/>
      <c r="CP397" s="189"/>
      <c r="CQ397" s="189"/>
      <c r="CR397" s="189"/>
      <c r="CS397" s="189"/>
      <c r="CT397" s="189"/>
      <c r="CU397" s="189"/>
      <c r="CV397" s="189"/>
    </row>
    <row r="398" spans="1:100" s="94" customFormat="1" ht="12.5" x14ac:dyDescent="0.25">
      <c r="A398" s="189"/>
      <c r="B398" s="189"/>
      <c r="C398" s="189"/>
      <c r="D398" s="189"/>
      <c r="E398" s="189"/>
      <c r="F398" s="189"/>
      <c r="G398" s="189"/>
      <c r="H398" s="111"/>
      <c r="I398" s="137"/>
      <c r="J398" s="191"/>
      <c r="K398" s="189"/>
      <c r="L398" s="192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189"/>
      <c r="AT398" s="189"/>
      <c r="AU398" s="189"/>
      <c r="AV398" s="189"/>
      <c r="AW398" s="189"/>
      <c r="AX398" s="189"/>
      <c r="AY398" s="189"/>
      <c r="AZ398" s="189"/>
      <c r="BA398" s="189"/>
      <c r="BB398" s="189"/>
      <c r="BC398" s="189"/>
      <c r="BD398" s="189"/>
      <c r="BE398" s="189"/>
      <c r="BF398" s="189"/>
      <c r="BG398" s="189"/>
      <c r="BH398" s="189"/>
      <c r="BI398" s="189"/>
      <c r="BJ398" s="189"/>
      <c r="BK398" s="189"/>
      <c r="BL398" s="189"/>
      <c r="BM398" s="189"/>
      <c r="BN398" s="189"/>
      <c r="BO398" s="189"/>
      <c r="BP398" s="189"/>
      <c r="BQ398" s="189"/>
      <c r="BR398" s="189"/>
      <c r="BS398" s="189"/>
      <c r="BT398" s="189"/>
      <c r="BU398" s="189"/>
      <c r="BV398" s="189"/>
      <c r="BW398" s="189"/>
      <c r="BX398" s="189"/>
      <c r="BY398" s="189"/>
      <c r="BZ398" s="189"/>
      <c r="CA398" s="189"/>
      <c r="CB398" s="189"/>
      <c r="CC398" s="189"/>
      <c r="CD398" s="189"/>
      <c r="CE398" s="189"/>
      <c r="CF398" s="189"/>
      <c r="CG398" s="189"/>
      <c r="CH398" s="189"/>
      <c r="CI398" s="189"/>
      <c r="CJ398" s="189"/>
      <c r="CK398" s="189"/>
      <c r="CL398" s="189"/>
      <c r="CM398" s="189"/>
      <c r="CN398" s="189"/>
      <c r="CO398" s="189"/>
      <c r="CP398" s="189"/>
      <c r="CQ398" s="189"/>
      <c r="CR398" s="189"/>
      <c r="CS398" s="189"/>
      <c r="CT398" s="189"/>
      <c r="CU398" s="189"/>
      <c r="CV398" s="189"/>
    </row>
    <row r="399" spans="1:100" s="94" customFormat="1" ht="12.5" x14ac:dyDescent="0.25">
      <c r="A399" s="189"/>
      <c r="B399" s="189"/>
      <c r="C399" s="189"/>
      <c r="D399" s="189"/>
      <c r="E399" s="189"/>
      <c r="F399" s="189"/>
      <c r="G399" s="189"/>
      <c r="H399" s="111"/>
      <c r="I399" s="137"/>
      <c r="J399" s="191"/>
      <c r="K399" s="189"/>
      <c r="L399" s="192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89"/>
      <c r="AE399" s="189"/>
      <c r="AF399" s="189"/>
      <c r="AG399" s="189"/>
      <c r="AH399" s="189"/>
      <c r="AI399" s="189"/>
      <c r="AJ399" s="189"/>
      <c r="AK399" s="189"/>
      <c r="AL399" s="189"/>
      <c r="AM399" s="189"/>
      <c r="AN399" s="189"/>
      <c r="AO399" s="189"/>
      <c r="AP399" s="189"/>
      <c r="AQ399" s="189"/>
      <c r="AR399" s="189"/>
      <c r="AS399" s="189"/>
      <c r="AT399" s="189"/>
      <c r="AU399" s="189"/>
      <c r="AV399" s="189"/>
      <c r="AW399" s="189"/>
      <c r="AX399" s="189"/>
      <c r="AY399" s="189"/>
      <c r="AZ399" s="189"/>
      <c r="BA399" s="189"/>
      <c r="BB399" s="189"/>
      <c r="BC399" s="189"/>
      <c r="BD399" s="189"/>
      <c r="BE399" s="189"/>
      <c r="BF399" s="189"/>
      <c r="BG399" s="189"/>
      <c r="BH399" s="189"/>
      <c r="BI399" s="189"/>
      <c r="BJ399" s="189"/>
      <c r="BK399" s="189"/>
      <c r="BL399" s="189"/>
      <c r="BM399" s="189"/>
      <c r="BN399" s="189"/>
      <c r="BO399" s="189"/>
      <c r="BP399" s="189"/>
      <c r="BQ399" s="189"/>
      <c r="BR399" s="189"/>
      <c r="BS399" s="189"/>
      <c r="BT399" s="189"/>
      <c r="BU399" s="189"/>
      <c r="BV399" s="189"/>
      <c r="BW399" s="189"/>
      <c r="BX399" s="189"/>
      <c r="BY399" s="189"/>
      <c r="BZ399" s="189"/>
      <c r="CA399" s="189"/>
      <c r="CB399" s="189"/>
      <c r="CC399" s="189"/>
      <c r="CD399" s="189"/>
      <c r="CE399" s="189"/>
      <c r="CF399" s="189"/>
      <c r="CG399" s="189"/>
      <c r="CH399" s="189"/>
      <c r="CI399" s="189"/>
      <c r="CJ399" s="189"/>
      <c r="CK399" s="189"/>
      <c r="CL399" s="189"/>
      <c r="CM399" s="189"/>
      <c r="CN399" s="189"/>
      <c r="CO399" s="189"/>
      <c r="CP399" s="189"/>
      <c r="CQ399" s="189"/>
      <c r="CR399" s="189"/>
      <c r="CS399" s="189"/>
      <c r="CT399" s="189"/>
      <c r="CU399" s="189"/>
      <c r="CV399" s="189"/>
    </row>
    <row r="400" spans="1:100" s="94" customFormat="1" ht="12.5" x14ac:dyDescent="0.25">
      <c r="A400" s="189"/>
      <c r="B400" s="189"/>
      <c r="C400" s="189"/>
      <c r="D400" s="189"/>
      <c r="E400" s="189"/>
      <c r="F400" s="189"/>
      <c r="G400" s="189"/>
      <c r="H400" s="111"/>
      <c r="I400" s="137"/>
      <c r="J400" s="191"/>
      <c r="K400" s="189"/>
      <c r="L400" s="192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  <c r="AC400" s="189"/>
      <c r="AD400" s="189"/>
      <c r="AE400" s="189"/>
      <c r="AF400" s="189"/>
      <c r="AG400" s="189"/>
      <c r="AH400" s="189"/>
      <c r="AI400" s="189"/>
      <c r="AJ400" s="189"/>
      <c r="AK400" s="189"/>
      <c r="AL400" s="189"/>
      <c r="AM400" s="189"/>
      <c r="AN400" s="189"/>
      <c r="AO400" s="189"/>
      <c r="AP400" s="189"/>
      <c r="AQ400" s="189"/>
      <c r="AR400" s="189"/>
      <c r="AS400" s="189"/>
      <c r="AT400" s="189"/>
      <c r="AU400" s="189"/>
      <c r="AV400" s="189"/>
      <c r="AW400" s="189"/>
      <c r="AX400" s="189"/>
      <c r="AY400" s="189"/>
      <c r="AZ400" s="189"/>
      <c r="BA400" s="189"/>
      <c r="BB400" s="189"/>
      <c r="BC400" s="189"/>
      <c r="BD400" s="189"/>
      <c r="BE400" s="189"/>
      <c r="BF400" s="189"/>
      <c r="BG400" s="189"/>
      <c r="BH400" s="189"/>
      <c r="BI400" s="189"/>
      <c r="BJ400" s="189"/>
      <c r="BK400" s="189"/>
      <c r="BL400" s="189"/>
      <c r="BM400" s="189"/>
      <c r="BN400" s="189"/>
      <c r="BO400" s="189"/>
      <c r="BP400" s="189"/>
      <c r="BQ400" s="189"/>
      <c r="BR400" s="189"/>
      <c r="BS400" s="189"/>
      <c r="BT400" s="189"/>
      <c r="BU400" s="189"/>
      <c r="BV400" s="189"/>
      <c r="BW400" s="189"/>
      <c r="BX400" s="189"/>
      <c r="BY400" s="189"/>
      <c r="BZ400" s="189"/>
      <c r="CA400" s="189"/>
      <c r="CB400" s="189"/>
      <c r="CC400" s="189"/>
      <c r="CD400" s="189"/>
      <c r="CE400" s="189"/>
      <c r="CF400" s="189"/>
      <c r="CG400" s="189"/>
      <c r="CH400" s="189"/>
      <c r="CI400" s="189"/>
      <c r="CJ400" s="189"/>
      <c r="CK400" s="189"/>
      <c r="CL400" s="189"/>
      <c r="CM400" s="189"/>
      <c r="CN400" s="189"/>
      <c r="CO400" s="189"/>
      <c r="CP400" s="189"/>
      <c r="CQ400" s="189"/>
      <c r="CR400" s="189"/>
      <c r="CS400" s="189"/>
      <c r="CT400" s="189"/>
      <c r="CU400" s="189"/>
      <c r="CV400" s="189"/>
    </row>
    <row r="401" spans="1:100" s="94" customFormat="1" ht="12.5" x14ac:dyDescent="0.25">
      <c r="A401" s="189"/>
      <c r="B401" s="189"/>
      <c r="C401" s="189"/>
      <c r="D401" s="189"/>
      <c r="E401" s="189"/>
      <c r="F401" s="189"/>
      <c r="G401" s="189"/>
      <c r="H401" s="111"/>
      <c r="I401" s="137"/>
      <c r="J401" s="191"/>
      <c r="K401" s="189"/>
      <c r="L401" s="192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  <c r="AC401" s="189"/>
      <c r="AD401" s="189"/>
      <c r="AE401" s="189"/>
      <c r="AF401" s="189"/>
      <c r="AG401" s="189"/>
      <c r="AH401" s="189"/>
      <c r="AI401" s="189"/>
      <c r="AJ401" s="189"/>
      <c r="AK401" s="189"/>
      <c r="AL401" s="189"/>
      <c r="AM401" s="189"/>
      <c r="AN401" s="189"/>
      <c r="AO401" s="189"/>
      <c r="AP401" s="189"/>
      <c r="AQ401" s="189"/>
      <c r="AR401" s="189"/>
      <c r="AS401" s="189"/>
      <c r="AT401" s="189"/>
      <c r="AU401" s="189"/>
      <c r="AV401" s="189"/>
      <c r="AW401" s="189"/>
      <c r="AX401" s="189"/>
      <c r="AY401" s="189"/>
      <c r="AZ401" s="189"/>
      <c r="BA401" s="189"/>
      <c r="BB401" s="189"/>
      <c r="BC401" s="189"/>
      <c r="BD401" s="189"/>
      <c r="BE401" s="189"/>
      <c r="BF401" s="189"/>
      <c r="BG401" s="189"/>
      <c r="BH401" s="189"/>
      <c r="BI401" s="189"/>
      <c r="BJ401" s="189"/>
      <c r="BK401" s="189"/>
      <c r="BL401" s="189"/>
      <c r="BM401" s="189"/>
      <c r="BN401" s="189"/>
      <c r="BO401" s="189"/>
      <c r="BP401" s="189"/>
      <c r="BQ401" s="189"/>
      <c r="BR401" s="189"/>
      <c r="BS401" s="189"/>
      <c r="BT401" s="189"/>
      <c r="BU401" s="189"/>
      <c r="BV401" s="189"/>
      <c r="BW401" s="189"/>
      <c r="BX401" s="189"/>
      <c r="BY401" s="189"/>
      <c r="BZ401" s="189"/>
      <c r="CA401" s="189"/>
      <c r="CB401" s="189"/>
      <c r="CC401" s="189"/>
      <c r="CD401" s="189"/>
      <c r="CE401" s="189"/>
      <c r="CF401" s="189"/>
      <c r="CG401" s="189"/>
      <c r="CH401" s="189"/>
      <c r="CI401" s="189"/>
      <c r="CJ401" s="189"/>
      <c r="CK401" s="189"/>
      <c r="CL401" s="189"/>
      <c r="CM401" s="189"/>
      <c r="CN401" s="189"/>
      <c r="CO401" s="189"/>
      <c r="CP401" s="189"/>
      <c r="CQ401" s="189"/>
      <c r="CR401" s="189"/>
      <c r="CS401" s="189"/>
      <c r="CT401" s="189"/>
      <c r="CU401" s="189"/>
      <c r="CV401" s="189"/>
    </row>
    <row r="402" spans="1:100" s="94" customFormat="1" ht="12.5" x14ac:dyDescent="0.25">
      <c r="A402" s="189"/>
      <c r="B402" s="189"/>
      <c r="C402" s="189"/>
      <c r="D402" s="189"/>
      <c r="E402" s="189"/>
      <c r="F402" s="189"/>
      <c r="G402" s="189"/>
      <c r="H402" s="111"/>
      <c r="I402" s="137"/>
      <c r="J402" s="191"/>
      <c r="K402" s="189"/>
      <c r="L402" s="192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189"/>
      <c r="AD402" s="189"/>
      <c r="AE402" s="189"/>
      <c r="AF402" s="189"/>
      <c r="AG402" s="189"/>
      <c r="AH402" s="189"/>
      <c r="AI402" s="189"/>
      <c r="AJ402" s="189"/>
      <c r="AK402" s="189"/>
      <c r="AL402" s="189"/>
      <c r="AM402" s="189"/>
      <c r="AN402" s="189"/>
      <c r="AO402" s="189"/>
      <c r="AP402" s="189"/>
      <c r="AQ402" s="189"/>
      <c r="AR402" s="189"/>
      <c r="AS402" s="189"/>
      <c r="AT402" s="189"/>
      <c r="AU402" s="189"/>
      <c r="AV402" s="189"/>
      <c r="AW402" s="189"/>
      <c r="AX402" s="189"/>
      <c r="AY402" s="189"/>
      <c r="AZ402" s="189"/>
      <c r="BA402" s="189"/>
      <c r="BB402" s="189"/>
      <c r="BC402" s="189"/>
      <c r="BD402" s="189"/>
      <c r="BE402" s="189"/>
      <c r="BF402" s="189"/>
      <c r="BG402" s="189"/>
      <c r="BH402" s="189"/>
      <c r="BI402" s="189"/>
      <c r="BJ402" s="189"/>
      <c r="BK402" s="189"/>
      <c r="BL402" s="189"/>
      <c r="BM402" s="189"/>
      <c r="BN402" s="189"/>
      <c r="BO402" s="189"/>
      <c r="BP402" s="189"/>
      <c r="BQ402" s="189"/>
      <c r="BR402" s="189"/>
      <c r="BS402" s="189"/>
      <c r="BT402" s="189"/>
      <c r="BU402" s="189"/>
      <c r="BV402" s="189"/>
      <c r="BW402" s="189"/>
      <c r="BX402" s="189"/>
      <c r="BY402" s="189"/>
      <c r="BZ402" s="189"/>
      <c r="CA402" s="189"/>
      <c r="CB402" s="189"/>
      <c r="CC402" s="189"/>
      <c r="CD402" s="189"/>
      <c r="CE402" s="189"/>
      <c r="CF402" s="189"/>
      <c r="CG402" s="189"/>
      <c r="CH402" s="189"/>
      <c r="CI402" s="189"/>
      <c r="CJ402" s="189"/>
      <c r="CK402" s="189"/>
      <c r="CL402" s="189"/>
      <c r="CM402" s="189"/>
      <c r="CN402" s="189"/>
      <c r="CO402" s="189"/>
      <c r="CP402" s="189"/>
      <c r="CQ402" s="189"/>
      <c r="CR402" s="189"/>
      <c r="CS402" s="189"/>
      <c r="CT402" s="189"/>
      <c r="CU402" s="189"/>
      <c r="CV402" s="189"/>
    </row>
    <row r="403" spans="1:100" s="94" customFormat="1" ht="12.5" x14ac:dyDescent="0.25">
      <c r="A403" s="189"/>
      <c r="B403" s="189"/>
      <c r="C403" s="189"/>
      <c r="D403" s="189"/>
      <c r="E403" s="189"/>
      <c r="F403" s="189"/>
      <c r="G403" s="189"/>
      <c r="H403" s="111"/>
      <c r="I403" s="137"/>
      <c r="J403" s="191"/>
      <c r="K403" s="189"/>
      <c r="L403" s="192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  <c r="AK403" s="189"/>
      <c r="AL403" s="189"/>
      <c r="AM403" s="189"/>
      <c r="AN403" s="189"/>
      <c r="AO403" s="189"/>
      <c r="AP403" s="189"/>
      <c r="AQ403" s="189"/>
      <c r="AR403" s="189"/>
      <c r="AS403" s="189"/>
      <c r="AT403" s="189"/>
      <c r="AU403" s="189"/>
      <c r="AV403" s="189"/>
      <c r="AW403" s="189"/>
      <c r="AX403" s="189"/>
      <c r="AY403" s="189"/>
      <c r="AZ403" s="189"/>
      <c r="BA403" s="189"/>
      <c r="BB403" s="189"/>
      <c r="BC403" s="189"/>
      <c r="BD403" s="189"/>
      <c r="BE403" s="189"/>
      <c r="BF403" s="189"/>
      <c r="BG403" s="189"/>
      <c r="BH403" s="189"/>
      <c r="BI403" s="189"/>
      <c r="BJ403" s="189"/>
      <c r="BK403" s="189"/>
      <c r="BL403" s="189"/>
      <c r="BM403" s="189"/>
      <c r="BN403" s="189"/>
      <c r="BO403" s="189"/>
      <c r="BP403" s="189"/>
      <c r="BQ403" s="189"/>
      <c r="BR403" s="189"/>
      <c r="BS403" s="189"/>
      <c r="BT403" s="189"/>
      <c r="BU403" s="189"/>
      <c r="BV403" s="189"/>
      <c r="BW403" s="189"/>
      <c r="BX403" s="189"/>
      <c r="BY403" s="189"/>
      <c r="BZ403" s="189"/>
      <c r="CA403" s="189"/>
      <c r="CB403" s="189"/>
      <c r="CC403" s="189"/>
      <c r="CD403" s="189"/>
      <c r="CE403" s="189"/>
      <c r="CF403" s="189"/>
      <c r="CG403" s="189"/>
      <c r="CH403" s="189"/>
      <c r="CI403" s="189"/>
      <c r="CJ403" s="189"/>
      <c r="CK403" s="189"/>
      <c r="CL403" s="189"/>
      <c r="CM403" s="189"/>
      <c r="CN403" s="189"/>
      <c r="CO403" s="189"/>
      <c r="CP403" s="189"/>
      <c r="CQ403" s="189"/>
      <c r="CR403" s="189"/>
      <c r="CS403" s="189"/>
      <c r="CT403" s="189"/>
      <c r="CU403" s="189"/>
      <c r="CV403" s="189"/>
    </row>
    <row r="404" spans="1:100" s="94" customFormat="1" ht="12.5" x14ac:dyDescent="0.25">
      <c r="A404" s="189"/>
      <c r="B404" s="189"/>
      <c r="C404" s="189"/>
      <c r="D404" s="189"/>
      <c r="E404" s="189"/>
      <c r="F404" s="189"/>
      <c r="G404" s="189"/>
      <c r="H404" s="111"/>
      <c r="I404" s="137"/>
      <c r="J404" s="191"/>
      <c r="K404" s="189"/>
      <c r="L404" s="192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89"/>
      <c r="AD404" s="189"/>
      <c r="AE404" s="189"/>
      <c r="AF404" s="189"/>
      <c r="AG404" s="189"/>
      <c r="AH404" s="189"/>
      <c r="AI404" s="189"/>
      <c r="AJ404" s="189"/>
      <c r="AK404" s="189"/>
      <c r="AL404" s="189"/>
      <c r="AM404" s="189"/>
      <c r="AN404" s="189"/>
      <c r="AO404" s="189"/>
      <c r="AP404" s="189"/>
      <c r="AQ404" s="189"/>
      <c r="AR404" s="189"/>
      <c r="AS404" s="189"/>
      <c r="AT404" s="189"/>
      <c r="AU404" s="189"/>
      <c r="AV404" s="189"/>
      <c r="AW404" s="189"/>
      <c r="AX404" s="189"/>
      <c r="AY404" s="189"/>
      <c r="AZ404" s="189"/>
      <c r="BA404" s="189"/>
      <c r="BB404" s="189"/>
      <c r="BC404" s="189"/>
      <c r="BD404" s="189"/>
      <c r="BE404" s="189"/>
      <c r="BF404" s="189"/>
      <c r="BG404" s="189"/>
      <c r="BH404" s="189"/>
      <c r="BI404" s="189"/>
      <c r="BJ404" s="189"/>
      <c r="BK404" s="189"/>
      <c r="BL404" s="189"/>
      <c r="BM404" s="189"/>
      <c r="BN404" s="189"/>
      <c r="BO404" s="189"/>
      <c r="BP404" s="189"/>
      <c r="BQ404" s="189"/>
      <c r="BR404" s="189"/>
      <c r="BS404" s="189"/>
      <c r="BT404" s="189"/>
      <c r="BU404" s="189"/>
      <c r="BV404" s="189"/>
      <c r="BW404" s="189"/>
      <c r="BX404" s="189"/>
      <c r="BY404" s="189"/>
      <c r="BZ404" s="189"/>
      <c r="CA404" s="189"/>
      <c r="CB404" s="189"/>
      <c r="CC404" s="189"/>
      <c r="CD404" s="189"/>
      <c r="CE404" s="189"/>
      <c r="CF404" s="189"/>
      <c r="CG404" s="189"/>
      <c r="CH404" s="189"/>
      <c r="CI404" s="189"/>
      <c r="CJ404" s="189"/>
      <c r="CK404" s="189"/>
      <c r="CL404" s="189"/>
      <c r="CM404" s="189"/>
      <c r="CN404" s="189"/>
      <c r="CO404" s="189"/>
      <c r="CP404" s="189"/>
      <c r="CQ404" s="189"/>
      <c r="CR404" s="189"/>
      <c r="CS404" s="189"/>
      <c r="CT404" s="189"/>
      <c r="CU404" s="189"/>
      <c r="CV404" s="189"/>
    </row>
    <row r="405" spans="1:100" s="94" customFormat="1" ht="12.5" x14ac:dyDescent="0.25">
      <c r="A405" s="189"/>
      <c r="B405" s="189"/>
      <c r="C405" s="189"/>
      <c r="D405" s="189"/>
      <c r="E405" s="189"/>
      <c r="F405" s="189"/>
      <c r="G405" s="189"/>
      <c r="H405" s="111"/>
      <c r="I405" s="137"/>
      <c r="J405" s="191"/>
      <c r="K405" s="189"/>
      <c r="L405" s="192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  <c r="AC405" s="189"/>
      <c r="AD405" s="189"/>
      <c r="AE405" s="189"/>
      <c r="AF405" s="189"/>
      <c r="AG405" s="189"/>
      <c r="AH405" s="189"/>
      <c r="AI405" s="189"/>
      <c r="AJ405" s="189"/>
      <c r="AK405" s="189"/>
      <c r="AL405" s="189"/>
      <c r="AM405" s="189"/>
      <c r="AN405" s="189"/>
      <c r="AO405" s="189"/>
      <c r="AP405" s="189"/>
      <c r="AQ405" s="189"/>
      <c r="AR405" s="189"/>
      <c r="AS405" s="189"/>
      <c r="AT405" s="189"/>
      <c r="AU405" s="189"/>
      <c r="AV405" s="189"/>
      <c r="AW405" s="189"/>
      <c r="AX405" s="189"/>
      <c r="AY405" s="189"/>
      <c r="AZ405" s="189"/>
      <c r="BA405" s="189"/>
      <c r="BB405" s="189"/>
      <c r="BC405" s="189"/>
      <c r="BD405" s="189"/>
      <c r="BE405" s="189"/>
      <c r="BF405" s="189"/>
      <c r="BG405" s="189"/>
      <c r="BH405" s="189"/>
      <c r="BI405" s="189"/>
      <c r="BJ405" s="189"/>
      <c r="BK405" s="189"/>
      <c r="BL405" s="189"/>
      <c r="BM405" s="189"/>
      <c r="BN405" s="189"/>
      <c r="BO405" s="189"/>
      <c r="BP405" s="189"/>
      <c r="BQ405" s="189"/>
      <c r="BR405" s="189"/>
      <c r="BS405" s="189"/>
      <c r="BT405" s="189"/>
      <c r="BU405" s="189"/>
      <c r="BV405" s="189"/>
      <c r="BW405" s="189"/>
      <c r="BX405" s="189"/>
      <c r="BY405" s="189"/>
      <c r="BZ405" s="189"/>
      <c r="CA405" s="189"/>
      <c r="CB405" s="189"/>
      <c r="CC405" s="189"/>
      <c r="CD405" s="189"/>
      <c r="CE405" s="189"/>
      <c r="CF405" s="189"/>
      <c r="CG405" s="189"/>
      <c r="CH405" s="189"/>
      <c r="CI405" s="189"/>
      <c r="CJ405" s="189"/>
      <c r="CK405" s="189"/>
      <c r="CL405" s="189"/>
      <c r="CM405" s="189"/>
      <c r="CN405" s="189"/>
      <c r="CO405" s="189"/>
      <c r="CP405" s="189"/>
      <c r="CQ405" s="189"/>
      <c r="CR405" s="189"/>
      <c r="CS405" s="189"/>
      <c r="CT405" s="189"/>
      <c r="CU405" s="189"/>
      <c r="CV405" s="189"/>
    </row>
    <row r="406" spans="1:100" s="94" customFormat="1" ht="12.5" x14ac:dyDescent="0.25">
      <c r="A406" s="189"/>
      <c r="B406" s="189"/>
      <c r="C406" s="189"/>
      <c r="D406" s="189"/>
      <c r="E406" s="189"/>
      <c r="F406" s="189"/>
      <c r="G406" s="189"/>
      <c r="H406" s="111"/>
      <c r="I406" s="137"/>
      <c r="J406" s="191"/>
      <c r="K406" s="189"/>
      <c r="L406" s="192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89"/>
      <c r="AF406" s="189"/>
      <c r="AG406" s="189"/>
      <c r="AH406" s="189"/>
      <c r="AI406" s="189"/>
      <c r="AJ406" s="189"/>
      <c r="AK406" s="189"/>
      <c r="AL406" s="189"/>
      <c r="AM406" s="189"/>
      <c r="AN406" s="189"/>
      <c r="AO406" s="189"/>
      <c r="AP406" s="189"/>
      <c r="AQ406" s="189"/>
      <c r="AR406" s="189"/>
      <c r="AS406" s="189"/>
      <c r="AT406" s="189"/>
      <c r="AU406" s="189"/>
      <c r="AV406" s="189"/>
      <c r="AW406" s="189"/>
      <c r="AX406" s="189"/>
      <c r="AY406" s="189"/>
      <c r="AZ406" s="189"/>
      <c r="BA406" s="189"/>
      <c r="BB406" s="189"/>
      <c r="BC406" s="189"/>
      <c r="BD406" s="189"/>
      <c r="BE406" s="189"/>
      <c r="BF406" s="189"/>
      <c r="BG406" s="189"/>
      <c r="BH406" s="189"/>
      <c r="BI406" s="189"/>
      <c r="BJ406" s="189"/>
      <c r="BK406" s="189"/>
      <c r="BL406" s="189"/>
      <c r="BM406" s="189"/>
      <c r="BN406" s="189"/>
      <c r="BO406" s="189"/>
      <c r="BP406" s="189"/>
      <c r="BQ406" s="189"/>
      <c r="BR406" s="189"/>
      <c r="BS406" s="189"/>
      <c r="BT406" s="189"/>
      <c r="BU406" s="189"/>
      <c r="BV406" s="189"/>
      <c r="BW406" s="189"/>
      <c r="BX406" s="189"/>
      <c r="BY406" s="189"/>
      <c r="BZ406" s="189"/>
      <c r="CA406" s="189"/>
      <c r="CB406" s="189"/>
      <c r="CC406" s="189"/>
      <c r="CD406" s="189"/>
      <c r="CE406" s="189"/>
      <c r="CF406" s="189"/>
      <c r="CG406" s="189"/>
      <c r="CH406" s="189"/>
      <c r="CI406" s="189"/>
      <c r="CJ406" s="189"/>
      <c r="CK406" s="189"/>
      <c r="CL406" s="189"/>
      <c r="CM406" s="189"/>
      <c r="CN406" s="189"/>
      <c r="CO406" s="189"/>
      <c r="CP406" s="189"/>
      <c r="CQ406" s="189"/>
      <c r="CR406" s="189"/>
      <c r="CS406" s="189"/>
      <c r="CT406" s="189"/>
      <c r="CU406" s="189"/>
      <c r="CV406" s="189"/>
    </row>
    <row r="407" spans="1:100" s="94" customFormat="1" ht="12.5" x14ac:dyDescent="0.25">
      <c r="A407" s="189"/>
      <c r="B407" s="189"/>
      <c r="C407" s="189"/>
      <c r="D407" s="189"/>
      <c r="E407" s="189"/>
      <c r="F407" s="189"/>
      <c r="G407" s="189"/>
      <c r="H407" s="111"/>
      <c r="I407" s="137"/>
      <c r="J407" s="191"/>
      <c r="K407" s="189"/>
      <c r="L407" s="192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89"/>
      <c r="AC407" s="189"/>
      <c r="AD407" s="189"/>
      <c r="AE407" s="189"/>
      <c r="AF407" s="189"/>
      <c r="AG407" s="189"/>
      <c r="AH407" s="189"/>
      <c r="AI407" s="189"/>
      <c r="AJ407" s="189"/>
      <c r="AK407" s="189"/>
      <c r="AL407" s="189"/>
      <c r="AM407" s="189"/>
      <c r="AN407" s="189"/>
      <c r="AO407" s="189"/>
      <c r="AP407" s="189"/>
      <c r="AQ407" s="189"/>
      <c r="AR407" s="189"/>
      <c r="AS407" s="189"/>
      <c r="AT407" s="189"/>
      <c r="AU407" s="189"/>
      <c r="AV407" s="189"/>
      <c r="AW407" s="189"/>
      <c r="AX407" s="189"/>
      <c r="AY407" s="189"/>
      <c r="AZ407" s="189"/>
      <c r="BA407" s="189"/>
      <c r="BB407" s="189"/>
      <c r="BC407" s="189"/>
      <c r="BD407" s="189"/>
      <c r="BE407" s="189"/>
      <c r="BF407" s="189"/>
      <c r="BG407" s="189"/>
      <c r="BH407" s="189"/>
      <c r="BI407" s="189"/>
      <c r="BJ407" s="189"/>
      <c r="BK407" s="189"/>
      <c r="BL407" s="189"/>
      <c r="BM407" s="189"/>
      <c r="BN407" s="189"/>
      <c r="BO407" s="189"/>
      <c r="BP407" s="189"/>
      <c r="BQ407" s="189"/>
      <c r="BR407" s="189"/>
      <c r="BS407" s="189"/>
      <c r="BT407" s="189"/>
      <c r="BU407" s="189"/>
      <c r="BV407" s="189"/>
      <c r="BW407" s="189"/>
      <c r="BX407" s="189"/>
      <c r="BY407" s="189"/>
      <c r="BZ407" s="189"/>
      <c r="CA407" s="189"/>
      <c r="CB407" s="189"/>
      <c r="CC407" s="189"/>
      <c r="CD407" s="189"/>
      <c r="CE407" s="189"/>
      <c r="CF407" s="189"/>
      <c r="CG407" s="189"/>
      <c r="CH407" s="189"/>
      <c r="CI407" s="189"/>
      <c r="CJ407" s="189"/>
      <c r="CK407" s="189"/>
      <c r="CL407" s="189"/>
      <c r="CM407" s="189"/>
      <c r="CN407" s="189"/>
      <c r="CO407" s="189"/>
      <c r="CP407" s="189"/>
      <c r="CQ407" s="189"/>
      <c r="CR407" s="189"/>
      <c r="CS407" s="189"/>
      <c r="CT407" s="189"/>
      <c r="CU407" s="189"/>
      <c r="CV407" s="189"/>
    </row>
    <row r="408" spans="1:100" s="94" customFormat="1" ht="12.5" x14ac:dyDescent="0.25">
      <c r="A408" s="189"/>
      <c r="B408" s="189"/>
      <c r="C408" s="189"/>
      <c r="D408" s="189"/>
      <c r="E408" s="189"/>
      <c r="F408" s="189"/>
      <c r="G408" s="189"/>
      <c r="H408" s="111"/>
      <c r="I408" s="137"/>
      <c r="J408" s="191"/>
      <c r="K408" s="189"/>
      <c r="L408" s="192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  <c r="AC408" s="189"/>
      <c r="AD408" s="189"/>
      <c r="AE408" s="189"/>
      <c r="AF408" s="189"/>
      <c r="AG408" s="189"/>
      <c r="AH408" s="189"/>
      <c r="AI408" s="189"/>
      <c r="AJ408" s="189"/>
      <c r="AK408" s="189"/>
      <c r="AL408" s="189"/>
      <c r="AM408" s="189"/>
      <c r="AN408" s="189"/>
      <c r="AO408" s="189"/>
      <c r="AP408" s="189"/>
      <c r="AQ408" s="189"/>
      <c r="AR408" s="189"/>
      <c r="AS408" s="189"/>
      <c r="AT408" s="189"/>
      <c r="AU408" s="189"/>
      <c r="AV408" s="189"/>
      <c r="AW408" s="189"/>
      <c r="AX408" s="189"/>
      <c r="AY408" s="189"/>
      <c r="AZ408" s="189"/>
      <c r="BA408" s="189"/>
      <c r="BB408" s="189"/>
      <c r="BC408" s="189"/>
      <c r="BD408" s="189"/>
      <c r="BE408" s="189"/>
      <c r="BF408" s="189"/>
      <c r="BG408" s="189"/>
      <c r="BH408" s="189"/>
      <c r="BI408" s="189"/>
      <c r="BJ408" s="189"/>
      <c r="BK408" s="189"/>
      <c r="BL408" s="189"/>
      <c r="BM408" s="189"/>
      <c r="BN408" s="189"/>
      <c r="BO408" s="189"/>
      <c r="BP408" s="189"/>
      <c r="BQ408" s="189"/>
      <c r="BR408" s="189"/>
      <c r="BS408" s="189"/>
      <c r="BT408" s="189"/>
      <c r="BU408" s="189"/>
      <c r="BV408" s="189"/>
      <c r="BW408" s="189"/>
      <c r="BX408" s="189"/>
      <c r="BY408" s="189"/>
      <c r="BZ408" s="189"/>
      <c r="CA408" s="189"/>
      <c r="CB408" s="189"/>
      <c r="CC408" s="189"/>
      <c r="CD408" s="189"/>
      <c r="CE408" s="189"/>
      <c r="CF408" s="189"/>
      <c r="CG408" s="189"/>
      <c r="CH408" s="189"/>
      <c r="CI408" s="189"/>
      <c r="CJ408" s="189"/>
      <c r="CK408" s="189"/>
      <c r="CL408" s="189"/>
      <c r="CM408" s="189"/>
      <c r="CN408" s="189"/>
      <c r="CO408" s="189"/>
      <c r="CP408" s="189"/>
      <c r="CQ408" s="189"/>
      <c r="CR408" s="189"/>
      <c r="CS408" s="189"/>
      <c r="CT408" s="189"/>
      <c r="CU408" s="189"/>
      <c r="CV408" s="189"/>
    </row>
    <row r="409" spans="1:100" s="94" customFormat="1" ht="12.5" x14ac:dyDescent="0.25">
      <c r="A409" s="189"/>
      <c r="B409" s="189"/>
      <c r="C409" s="189"/>
      <c r="D409" s="189"/>
      <c r="E409" s="189"/>
      <c r="F409" s="189"/>
      <c r="G409" s="189"/>
      <c r="H409" s="111"/>
      <c r="I409" s="137"/>
      <c r="J409" s="191"/>
      <c r="K409" s="189"/>
      <c r="L409" s="192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89"/>
      <c r="AM409" s="189"/>
      <c r="AN409" s="189"/>
      <c r="AO409" s="189"/>
      <c r="AP409" s="189"/>
      <c r="AQ409" s="189"/>
      <c r="AR409" s="189"/>
      <c r="AS409" s="189"/>
      <c r="AT409" s="189"/>
      <c r="AU409" s="189"/>
      <c r="AV409" s="189"/>
      <c r="AW409" s="189"/>
      <c r="AX409" s="189"/>
      <c r="AY409" s="189"/>
      <c r="AZ409" s="189"/>
      <c r="BA409" s="189"/>
      <c r="BB409" s="189"/>
      <c r="BC409" s="189"/>
      <c r="BD409" s="189"/>
      <c r="BE409" s="189"/>
      <c r="BF409" s="189"/>
      <c r="BG409" s="189"/>
      <c r="BH409" s="189"/>
      <c r="BI409" s="189"/>
      <c r="BJ409" s="189"/>
      <c r="BK409" s="189"/>
      <c r="BL409" s="189"/>
      <c r="BM409" s="189"/>
      <c r="BN409" s="189"/>
      <c r="BO409" s="189"/>
      <c r="BP409" s="189"/>
      <c r="BQ409" s="189"/>
      <c r="BR409" s="189"/>
      <c r="BS409" s="189"/>
      <c r="BT409" s="189"/>
      <c r="BU409" s="189"/>
      <c r="BV409" s="189"/>
      <c r="BW409" s="189"/>
      <c r="BX409" s="189"/>
      <c r="BY409" s="189"/>
      <c r="BZ409" s="189"/>
      <c r="CA409" s="189"/>
      <c r="CB409" s="189"/>
      <c r="CC409" s="189"/>
      <c r="CD409" s="189"/>
      <c r="CE409" s="189"/>
      <c r="CF409" s="189"/>
      <c r="CG409" s="189"/>
      <c r="CH409" s="189"/>
      <c r="CI409" s="189"/>
      <c r="CJ409" s="189"/>
      <c r="CK409" s="189"/>
      <c r="CL409" s="189"/>
      <c r="CM409" s="189"/>
      <c r="CN409" s="189"/>
      <c r="CO409" s="189"/>
      <c r="CP409" s="189"/>
      <c r="CQ409" s="189"/>
      <c r="CR409" s="189"/>
      <c r="CS409" s="189"/>
      <c r="CT409" s="189"/>
      <c r="CU409" s="189"/>
      <c r="CV409" s="189"/>
    </row>
    <row r="410" spans="1:100" s="94" customFormat="1" ht="12.5" x14ac:dyDescent="0.25">
      <c r="A410" s="189"/>
      <c r="B410" s="189"/>
      <c r="C410" s="189"/>
      <c r="D410" s="189"/>
      <c r="E410" s="189"/>
      <c r="F410" s="189"/>
      <c r="G410" s="189"/>
      <c r="H410" s="111"/>
      <c r="I410" s="137"/>
      <c r="J410" s="191"/>
      <c r="K410" s="189"/>
      <c r="L410" s="192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189"/>
      <c r="AT410" s="189"/>
      <c r="AU410" s="189"/>
      <c r="AV410" s="189"/>
      <c r="AW410" s="189"/>
      <c r="AX410" s="189"/>
      <c r="AY410" s="189"/>
      <c r="AZ410" s="189"/>
      <c r="BA410" s="189"/>
      <c r="BB410" s="189"/>
      <c r="BC410" s="189"/>
      <c r="BD410" s="189"/>
      <c r="BE410" s="189"/>
      <c r="BF410" s="189"/>
      <c r="BG410" s="189"/>
      <c r="BH410" s="189"/>
      <c r="BI410" s="189"/>
      <c r="BJ410" s="189"/>
      <c r="BK410" s="189"/>
      <c r="BL410" s="189"/>
      <c r="BM410" s="189"/>
      <c r="BN410" s="189"/>
      <c r="BO410" s="189"/>
      <c r="BP410" s="189"/>
      <c r="BQ410" s="189"/>
      <c r="BR410" s="189"/>
      <c r="BS410" s="189"/>
      <c r="BT410" s="189"/>
      <c r="BU410" s="189"/>
      <c r="BV410" s="189"/>
      <c r="BW410" s="189"/>
      <c r="BX410" s="189"/>
      <c r="BY410" s="189"/>
      <c r="BZ410" s="189"/>
      <c r="CA410" s="189"/>
      <c r="CB410" s="189"/>
      <c r="CC410" s="189"/>
      <c r="CD410" s="189"/>
      <c r="CE410" s="189"/>
      <c r="CF410" s="189"/>
      <c r="CG410" s="189"/>
      <c r="CH410" s="189"/>
      <c r="CI410" s="189"/>
      <c r="CJ410" s="189"/>
      <c r="CK410" s="189"/>
      <c r="CL410" s="189"/>
      <c r="CM410" s="189"/>
      <c r="CN410" s="189"/>
      <c r="CO410" s="189"/>
      <c r="CP410" s="189"/>
      <c r="CQ410" s="189"/>
      <c r="CR410" s="189"/>
      <c r="CS410" s="189"/>
      <c r="CT410" s="189"/>
      <c r="CU410" s="189"/>
      <c r="CV410" s="189"/>
    </row>
    <row r="411" spans="1:100" s="94" customFormat="1" ht="12.5" x14ac:dyDescent="0.25">
      <c r="A411" s="189"/>
      <c r="B411" s="189"/>
      <c r="C411" s="189"/>
      <c r="D411" s="189"/>
      <c r="E411" s="189"/>
      <c r="F411" s="189"/>
      <c r="G411" s="189"/>
      <c r="H411" s="111"/>
      <c r="I411" s="137"/>
      <c r="J411" s="191"/>
      <c r="K411" s="189"/>
      <c r="L411" s="192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  <c r="AC411" s="189"/>
      <c r="AD411" s="189"/>
      <c r="AE411" s="189"/>
      <c r="AF411" s="189"/>
      <c r="AG411" s="189"/>
      <c r="AH411" s="189"/>
      <c r="AI411" s="189"/>
      <c r="AJ411" s="189"/>
      <c r="AK411" s="189"/>
      <c r="AL411" s="189"/>
      <c r="AM411" s="189"/>
      <c r="AN411" s="189"/>
      <c r="AO411" s="189"/>
      <c r="AP411" s="189"/>
      <c r="AQ411" s="189"/>
      <c r="AR411" s="189"/>
      <c r="AS411" s="189"/>
      <c r="AT411" s="189"/>
      <c r="AU411" s="189"/>
      <c r="AV411" s="189"/>
      <c r="AW411" s="189"/>
      <c r="AX411" s="189"/>
      <c r="AY411" s="189"/>
      <c r="AZ411" s="189"/>
      <c r="BA411" s="189"/>
      <c r="BB411" s="189"/>
      <c r="BC411" s="189"/>
      <c r="BD411" s="189"/>
      <c r="BE411" s="189"/>
      <c r="BF411" s="189"/>
      <c r="BG411" s="189"/>
      <c r="BH411" s="189"/>
      <c r="BI411" s="189"/>
      <c r="BJ411" s="189"/>
      <c r="BK411" s="189"/>
      <c r="BL411" s="189"/>
      <c r="BM411" s="189"/>
      <c r="BN411" s="189"/>
      <c r="BO411" s="189"/>
      <c r="BP411" s="189"/>
      <c r="BQ411" s="189"/>
      <c r="BR411" s="189"/>
      <c r="BS411" s="189"/>
      <c r="BT411" s="189"/>
      <c r="BU411" s="189"/>
      <c r="BV411" s="189"/>
      <c r="BW411" s="189"/>
      <c r="BX411" s="189"/>
      <c r="BY411" s="189"/>
      <c r="BZ411" s="189"/>
      <c r="CA411" s="189"/>
      <c r="CB411" s="189"/>
      <c r="CC411" s="189"/>
      <c r="CD411" s="189"/>
      <c r="CE411" s="189"/>
      <c r="CF411" s="189"/>
      <c r="CG411" s="189"/>
      <c r="CH411" s="189"/>
      <c r="CI411" s="189"/>
      <c r="CJ411" s="189"/>
      <c r="CK411" s="189"/>
      <c r="CL411" s="189"/>
      <c r="CM411" s="189"/>
      <c r="CN411" s="189"/>
      <c r="CO411" s="189"/>
      <c r="CP411" s="189"/>
      <c r="CQ411" s="189"/>
      <c r="CR411" s="189"/>
      <c r="CS411" s="189"/>
      <c r="CT411" s="189"/>
      <c r="CU411" s="189"/>
      <c r="CV411" s="189"/>
    </row>
    <row r="412" spans="1:100" s="94" customFormat="1" ht="12.5" x14ac:dyDescent="0.25">
      <c r="A412" s="189"/>
      <c r="B412" s="189"/>
      <c r="C412" s="189"/>
      <c r="D412" s="189"/>
      <c r="E412" s="189"/>
      <c r="F412" s="189"/>
      <c r="G412" s="189"/>
      <c r="H412" s="111"/>
      <c r="I412" s="137"/>
      <c r="J412" s="191"/>
      <c r="K412" s="189"/>
      <c r="L412" s="192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89"/>
      <c r="AT412" s="189"/>
      <c r="AU412" s="189"/>
      <c r="AV412" s="189"/>
      <c r="AW412" s="189"/>
      <c r="AX412" s="189"/>
      <c r="AY412" s="189"/>
      <c r="AZ412" s="189"/>
      <c r="BA412" s="189"/>
      <c r="BB412" s="189"/>
      <c r="BC412" s="189"/>
      <c r="BD412" s="189"/>
      <c r="BE412" s="189"/>
      <c r="BF412" s="189"/>
      <c r="BG412" s="189"/>
      <c r="BH412" s="189"/>
      <c r="BI412" s="189"/>
      <c r="BJ412" s="189"/>
      <c r="BK412" s="189"/>
      <c r="BL412" s="189"/>
      <c r="BM412" s="189"/>
      <c r="BN412" s="189"/>
      <c r="BO412" s="189"/>
      <c r="BP412" s="189"/>
      <c r="BQ412" s="189"/>
      <c r="BR412" s="189"/>
      <c r="BS412" s="189"/>
      <c r="BT412" s="189"/>
      <c r="BU412" s="189"/>
      <c r="BV412" s="189"/>
      <c r="BW412" s="189"/>
      <c r="BX412" s="189"/>
      <c r="BY412" s="189"/>
      <c r="BZ412" s="189"/>
      <c r="CA412" s="189"/>
      <c r="CB412" s="189"/>
      <c r="CC412" s="189"/>
      <c r="CD412" s="189"/>
      <c r="CE412" s="189"/>
      <c r="CF412" s="189"/>
      <c r="CG412" s="189"/>
      <c r="CH412" s="189"/>
      <c r="CI412" s="189"/>
      <c r="CJ412" s="189"/>
      <c r="CK412" s="189"/>
      <c r="CL412" s="189"/>
      <c r="CM412" s="189"/>
      <c r="CN412" s="189"/>
      <c r="CO412" s="189"/>
      <c r="CP412" s="189"/>
      <c r="CQ412" s="189"/>
      <c r="CR412" s="189"/>
      <c r="CS412" s="189"/>
      <c r="CT412" s="189"/>
      <c r="CU412" s="189"/>
      <c r="CV412" s="189"/>
    </row>
    <row r="413" spans="1:100" s="94" customFormat="1" ht="12.5" x14ac:dyDescent="0.25">
      <c r="A413" s="189"/>
      <c r="B413" s="189"/>
      <c r="C413" s="189"/>
      <c r="D413" s="189"/>
      <c r="E413" s="189"/>
      <c r="F413" s="189"/>
      <c r="G413" s="189"/>
      <c r="H413" s="111"/>
      <c r="I413" s="137"/>
      <c r="J413" s="191"/>
      <c r="K413" s="189"/>
      <c r="L413" s="192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89"/>
      <c r="AT413" s="189"/>
      <c r="AU413" s="189"/>
      <c r="AV413" s="189"/>
      <c r="AW413" s="189"/>
      <c r="AX413" s="189"/>
      <c r="AY413" s="189"/>
      <c r="AZ413" s="189"/>
      <c r="BA413" s="189"/>
      <c r="BB413" s="189"/>
      <c r="BC413" s="189"/>
      <c r="BD413" s="189"/>
      <c r="BE413" s="189"/>
      <c r="BF413" s="189"/>
      <c r="BG413" s="189"/>
      <c r="BH413" s="189"/>
      <c r="BI413" s="189"/>
      <c r="BJ413" s="189"/>
      <c r="BK413" s="189"/>
      <c r="BL413" s="189"/>
      <c r="BM413" s="189"/>
      <c r="BN413" s="189"/>
      <c r="BO413" s="189"/>
      <c r="BP413" s="189"/>
      <c r="BQ413" s="189"/>
      <c r="BR413" s="189"/>
      <c r="BS413" s="189"/>
      <c r="BT413" s="189"/>
      <c r="BU413" s="189"/>
      <c r="BV413" s="189"/>
      <c r="BW413" s="189"/>
      <c r="BX413" s="189"/>
      <c r="BY413" s="189"/>
      <c r="BZ413" s="189"/>
      <c r="CA413" s="189"/>
      <c r="CB413" s="189"/>
      <c r="CC413" s="189"/>
      <c r="CD413" s="189"/>
      <c r="CE413" s="189"/>
      <c r="CF413" s="189"/>
      <c r="CG413" s="189"/>
      <c r="CH413" s="189"/>
      <c r="CI413" s="189"/>
      <c r="CJ413" s="189"/>
      <c r="CK413" s="189"/>
      <c r="CL413" s="189"/>
      <c r="CM413" s="189"/>
      <c r="CN413" s="189"/>
      <c r="CO413" s="189"/>
      <c r="CP413" s="189"/>
      <c r="CQ413" s="189"/>
      <c r="CR413" s="189"/>
      <c r="CS413" s="189"/>
      <c r="CT413" s="189"/>
      <c r="CU413" s="189"/>
      <c r="CV413" s="189"/>
    </row>
    <row r="414" spans="1:100" s="94" customFormat="1" ht="12.5" x14ac:dyDescent="0.25">
      <c r="A414" s="189"/>
      <c r="B414" s="189"/>
      <c r="C414" s="189"/>
      <c r="D414" s="189"/>
      <c r="E414" s="189"/>
      <c r="F414" s="189"/>
      <c r="G414" s="189"/>
      <c r="H414" s="111"/>
      <c r="I414" s="137"/>
      <c r="J414" s="191"/>
      <c r="K414" s="189"/>
      <c r="L414" s="192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89"/>
      <c r="AT414" s="189"/>
      <c r="AU414" s="189"/>
      <c r="AV414" s="189"/>
      <c r="AW414" s="189"/>
      <c r="AX414" s="189"/>
      <c r="AY414" s="189"/>
      <c r="AZ414" s="189"/>
      <c r="BA414" s="189"/>
      <c r="BB414" s="189"/>
      <c r="BC414" s="189"/>
      <c r="BD414" s="189"/>
      <c r="BE414" s="189"/>
      <c r="BF414" s="189"/>
      <c r="BG414" s="189"/>
      <c r="BH414" s="189"/>
      <c r="BI414" s="189"/>
      <c r="BJ414" s="189"/>
      <c r="BK414" s="189"/>
      <c r="BL414" s="189"/>
      <c r="BM414" s="189"/>
      <c r="BN414" s="189"/>
      <c r="BO414" s="189"/>
      <c r="BP414" s="189"/>
      <c r="BQ414" s="189"/>
      <c r="BR414" s="189"/>
      <c r="BS414" s="189"/>
      <c r="BT414" s="189"/>
      <c r="BU414" s="189"/>
      <c r="BV414" s="189"/>
      <c r="BW414" s="189"/>
      <c r="BX414" s="189"/>
      <c r="BY414" s="189"/>
      <c r="BZ414" s="189"/>
      <c r="CA414" s="189"/>
      <c r="CB414" s="189"/>
      <c r="CC414" s="189"/>
      <c r="CD414" s="189"/>
      <c r="CE414" s="189"/>
      <c r="CF414" s="189"/>
      <c r="CG414" s="189"/>
      <c r="CH414" s="189"/>
      <c r="CI414" s="189"/>
      <c r="CJ414" s="189"/>
      <c r="CK414" s="189"/>
      <c r="CL414" s="189"/>
      <c r="CM414" s="189"/>
      <c r="CN414" s="189"/>
      <c r="CO414" s="189"/>
      <c r="CP414" s="189"/>
      <c r="CQ414" s="189"/>
      <c r="CR414" s="189"/>
      <c r="CS414" s="189"/>
      <c r="CT414" s="189"/>
      <c r="CU414" s="189"/>
      <c r="CV414" s="189"/>
    </row>
    <row r="415" spans="1:100" s="94" customFormat="1" ht="12.5" x14ac:dyDescent="0.25">
      <c r="A415" s="189"/>
      <c r="B415" s="189"/>
      <c r="C415" s="189"/>
      <c r="D415" s="189"/>
      <c r="E415" s="189"/>
      <c r="F415" s="189"/>
      <c r="G415" s="189"/>
      <c r="H415" s="111"/>
      <c r="I415" s="137"/>
      <c r="J415" s="191"/>
      <c r="K415" s="189"/>
      <c r="L415" s="192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89"/>
      <c r="AT415" s="189"/>
      <c r="AU415" s="189"/>
      <c r="AV415" s="189"/>
      <c r="AW415" s="189"/>
      <c r="AX415" s="189"/>
      <c r="AY415" s="189"/>
      <c r="AZ415" s="189"/>
      <c r="BA415" s="189"/>
      <c r="BB415" s="189"/>
      <c r="BC415" s="189"/>
      <c r="BD415" s="189"/>
      <c r="BE415" s="189"/>
      <c r="BF415" s="189"/>
      <c r="BG415" s="189"/>
      <c r="BH415" s="189"/>
      <c r="BI415" s="189"/>
      <c r="BJ415" s="189"/>
      <c r="BK415" s="189"/>
      <c r="BL415" s="189"/>
      <c r="BM415" s="189"/>
      <c r="BN415" s="189"/>
      <c r="BO415" s="189"/>
      <c r="BP415" s="189"/>
      <c r="BQ415" s="189"/>
      <c r="BR415" s="189"/>
      <c r="BS415" s="189"/>
      <c r="BT415" s="189"/>
      <c r="BU415" s="189"/>
      <c r="BV415" s="189"/>
      <c r="BW415" s="189"/>
      <c r="BX415" s="189"/>
      <c r="BY415" s="189"/>
      <c r="BZ415" s="189"/>
      <c r="CA415" s="189"/>
      <c r="CB415" s="189"/>
      <c r="CC415" s="189"/>
      <c r="CD415" s="189"/>
      <c r="CE415" s="189"/>
      <c r="CF415" s="189"/>
      <c r="CG415" s="189"/>
      <c r="CH415" s="189"/>
      <c r="CI415" s="189"/>
      <c r="CJ415" s="189"/>
      <c r="CK415" s="189"/>
      <c r="CL415" s="189"/>
      <c r="CM415" s="189"/>
      <c r="CN415" s="189"/>
      <c r="CO415" s="189"/>
      <c r="CP415" s="189"/>
      <c r="CQ415" s="189"/>
      <c r="CR415" s="189"/>
      <c r="CS415" s="189"/>
      <c r="CT415" s="189"/>
      <c r="CU415" s="189"/>
      <c r="CV415" s="189"/>
    </row>
    <row r="416" spans="1:100" s="94" customFormat="1" ht="12.5" x14ac:dyDescent="0.25">
      <c r="A416" s="189"/>
      <c r="B416" s="189"/>
      <c r="C416" s="189"/>
      <c r="D416" s="189"/>
      <c r="E416" s="189"/>
      <c r="F416" s="189"/>
      <c r="G416" s="189"/>
      <c r="H416" s="111"/>
      <c r="I416" s="137"/>
      <c r="J416" s="191"/>
      <c r="K416" s="189"/>
      <c r="L416" s="192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89"/>
      <c r="AT416" s="189"/>
      <c r="AU416" s="189"/>
      <c r="AV416" s="189"/>
      <c r="AW416" s="189"/>
      <c r="AX416" s="189"/>
      <c r="AY416" s="189"/>
      <c r="AZ416" s="189"/>
      <c r="BA416" s="189"/>
      <c r="BB416" s="189"/>
      <c r="BC416" s="189"/>
      <c r="BD416" s="189"/>
      <c r="BE416" s="189"/>
      <c r="BF416" s="189"/>
      <c r="BG416" s="189"/>
      <c r="BH416" s="189"/>
      <c r="BI416" s="189"/>
      <c r="BJ416" s="189"/>
      <c r="BK416" s="189"/>
      <c r="BL416" s="189"/>
      <c r="BM416" s="189"/>
      <c r="BN416" s="189"/>
      <c r="BO416" s="189"/>
      <c r="BP416" s="189"/>
      <c r="BQ416" s="189"/>
      <c r="BR416" s="189"/>
      <c r="BS416" s="189"/>
      <c r="BT416" s="189"/>
      <c r="BU416" s="189"/>
      <c r="BV416" s="189"/>
      <c r="BW416" s="189"/>
      <c r="BX416" s="189"/>
      <c r="BY416" s="189"/>
      <c r="BZ416" s="189"/>
      <c r="CA416" s="189"/>
      <c r="CB416" s="189"/>
      <c r="CC416" s="189"/>
      <c r="CD416" s="189"/>
      <c r="CE416" s="189"/>
      <c r="CF416" s="189"/>
      <c r="CG416" s="189"/>
      <c r="CH416" s="189"/>
      <c r="CI416" s="189"/>
      <c r="CJ416" s="189"/>
      <c r="CK416" s="189"/>
      <c r="CL416" s="189"/>
      <c r="CM416" s="189"/>
      <c r="CN416" s="189"/>
      <c r="CO416" s="189"/>
      <c r="CP416" s="189"/>
      <c r="CQ416" s="189"/>
      <c r="CR416" s="189"/>
      <c r="CS416" s="189"/>
      <c r="CT416" s="189"/>
      <c r="CU416" s="189"/>
      <c r="CV416" s="189"/>
    </row>
    <row r="417" spans="1:100" s="94" customFormat="1" ht="12.5" x14ac:dyDescent="0.25">
      <c r="A417" s="189"/>
      <c r="B417" s="189"/>
      <c r="C417" s="189"/>
      <c r="D417" s="189"/>
      <c r="E417" s="189"/>
      <c r="F417" s="189"/>
      <c r="G417" s="189"/>
      <c r="H417" s="111"/>
      <c r="I417" s="137"/>
      <c r="J417" s="191"/>
      <c r="K417" s="189"/>
      <c r="L417" s="192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  <c r="AK417" s="189"/>
      <c r="AL417" s="189"/>
      <c r="AM417" s="189"/>
      <c r="AN417" s="189"/>
      <c r="AO417" s="189"/>
      <c r="AP417" s="189"/>
      <c r="AQ417" s="189"/>
      <c r="AR417" s="189"/>
      <c r="AS417" s="189"/>
      <c r="AT417" s="189"/>
      <c r="AU417" s="189"/>
      <c r="AV417" s="189"/>
      <c r="AW417" s="189"/>
      <c r="AX417" s="189"/>
      <c r="AY417" s="189"/>
      <c r="AZ417" s="189"/>
      <c r="BA417" s="189"/>
      <c r="BB417" s="189"/>
      <c r="BC417" s="189"/>
      <c r="BD417" s="189"/>
      <c r="BE417" s="189"/>
      <c r="BF417" s="189"/>
      <c r="BG417" s="189"/>
      <c r="BH417" s="189"/>
      <c r="BI417" s="189"/>
      <c r="BJ417" s="189"/>
      <c r="BK417" s="189"/>
      <c r="BL417" s="189"/>
      <c r="BM417" s="189"/>
      <c r="BN417" s="189"/>
      <c r="BO417" s="189"/>
      <c r="BP417" s="189"/>
      <c r="BQ417" s="189"/>
      <c r="BR417" s="189"/>
      <c r="BS417" s="189"/>
      <c r="BT417" s="189"/>
      <c r="BU417" s="189"/>
      <c r="BV417" s="189"/>
      <c r="BW417" s="189"/>
      <c r="BX417" s="189"/>
      <c r="BY417" s="189"/>
      <c r="BZ417" s="189"/>
      <c r="CA417" s="189"/>
      <c r="CB417" s="189"/>
      <c r="CC417" s="189"/>
      <c r="CD417" s="189"/>
      <c r="CE417" s="189"/>
      <c r="CF417" s="189"/>
      <c r="CG417" s="189"/>
      <c r="CH417" s="189"/>
      <c r="CI417" s="189"/>
      <c r="CJ417" s="189"/>
      <c r="CK417" s="189"/>
      <c r="CL417" s="189"/>
      <c r="CM417" s="189"/>
      <c r="CN417" s="189"/>
      <c r="CO417" s="189"/>
      <c r="CP417" s="189"/>
      <c r="CQ417" s="189"/>
      <c r="CR417" s="189"/>
      <c r="CS417" s="189"/>
      <c r="CT417" s="189"/>
      <c r="CU417" s="189"/>
      <c r="CV417" s="189"/>
    </row>
    <row r="418" spans="1:100" s="94" customFormat="1" ht="12.5" x14ac:dyDescent="0.25">
      <c r="A418" s="189"/>
      <c r="B418" s="189"/>
      <c r="C418" s="189"/>
      <c r="D418" s="189"/>
      <c r="E418" s="189"/>
      <c r="F418" s="189"/>
      <c r="G418" s="189"/>
      <c r="H418" s="111"/>
      <c r="I418" s="137"/>
      <c r="J418" s="191"/>
      <c r="K418" s="189"/>
      <c r="L418" s="192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89"/>
      <c r="AC418" s="189"/>
      <c r="AD418" s="189"/>
      <c r="AE418" s="189"/>
      <c r="AF418" s="189"/>
      <c r="AG418" s="189"/>
      <c r="AH418" s="189"/>
      <c r="AI418" s="189"/>
      <c r="AJ418" s="189"/>
      <c r="AK418" s="189"/>
      <c r="AL418" s="189"/>
      <c r="AM418" s="189"/>
      <c r="AN418" s="189"/>
      <c r="AO418" s="189"/>
      <c r="AP418" s="189"/>
      <c r="AQ418" s="189"/>
      <c r="AR418" s="189"/>
      <c r="AS418" s="189"/>
      <c r="AT418" s="189"/>
      <c r="AU418" s="189"/>
      <c r="AV418" s="189"/>
      <c r="AW418" s="189"/>
      <c r="AX418" s="189"/>
      <c r="AY418" s="189"/>
      <c r="AZ418" s="189"/>
      <c r="BA418" s="189"/>
      <c r="BB418" s="189"/>
      <c r="BC418" s="189"/>
      <c r="BD418" s="189"/>
      <c r="BE418" s="189"/>
      <c r="BF418" s="189"/>
      <c r="BG418" s="189"/>
      <c r="BH418" s="189"/>
      <c r="BI418" s="189"/>
      <c r="BJ418" s="189"/>
      <c r="BK418" s="189"/>
      <c r="BL418" s="189"/>
      <c r="BM418" s="189"/>
      <c r="BN418" s="189"/>
      <c r="BO418" s="189"/>
      <c r="BP418" s="189"/>
      <c r="BQ418" s="189"/>
      <c r="BR418" s="189"/>
      <c r="BS418" s="189"/>
      <c r="BT418" s="189"/>
      <c r="BU418" s="189"/>
      <c r="BV418" s="189"/>
      <c r="BW418" s="189"/>
      <c r="BX418" s="189"/>
      <c r="BY418" s="189"/>
      <c r="BZ418" s="189"/>
      <c r="CA418" s="189"/>
      <c r="CB418" s="189"/>
      <c r="CC418" s="189"/>
      <c r="CD418" s="189"/>
      <c r="CE418" s="189"/>
      <c r="CF418" s="189"/>
      <c r="CG418" s="189"/>
      <c r="CH418" s="189"/>
      <c r="CI418" s="189"/>
      <c r="CJ418" s="189"/>
      <c r="CK418" s="189"/>
      <c r="CL418" s="189"/>
      <c r="CM418" s="189"/>
      <c r="CN418" s="189"/>
      <c r="CO418" s="189"/>
      <c r="CP418" s="189"/>
      <c r="CQ418" s="189"/>
      <c r="CR418" s="189"/>
      <c r="CS418" s="189"/>
      <c r="CT418" s="189"/>
      <c r="CU418" s="189"/>
      <c r="CV418" s="189"/>
    </row>
    <row r="419" spans="1:100" s="94" customFormat="1" ht="12.5" x14ac:dyDescent="0.25">
      <c r="A419" s="189"/>
      <c r="B419" s="189"/>
      <c r="C419" s="189"/>
      <c r="D419" s="189"/>
      <c r="E419" s="189"/>
      <c r="F419" s="189"/>
      <c r="G419" s="189"/>
      <c r="H419" s="111"/>
      <c r="I419" s="137"/>
      <c r="J419" s="191"/>
      <c r="K419" s="189"/>
      <c r="L419" s="192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189"/>
      <c r="AD419" s="189"/>
      <c r="AE419" s="189"/>
      <c r="AF419" s="189"/>
      <c r="AG419" s="189"/>
      <c r="AH419" s="189"/>
      <c r="AI419" s="189"/>
      <c r="AJ419" s="189"/>
      <c r="AK419" s="189"/>
      <c r="AL419" s="189"/>
      <c r="AM419" s="189"/>
      <c r="AN419" s="189"/>
      <c r="AO419" s="189"/>
      <c r="AP419" s="189"/>
      <c r="AQ419" s="189"/>
      <c r="AR419" s="189"/>
      <c r="AS419" s="189"/>
      <c r="AT419" s="189"/>
      <c r="AU419" s="189"/>
      <c r="AV419" s="189"/>
      <c r="AW419" s="189"/>
      <c r="AX419" s="189"/>
      <c r="AY419" s="189"/>
      <c r="AZ419" s="189"/>
      <c r="BA419" s="189"/>
      <c r="BB419" s="189"/>
      <c r="BC419" s="189"/>
      <c r="BD419" s="189"/>
      <c r="BE419" s="189"/>
      <c r="BF419" s="189"/>
      <c r="BG419" s="189"/>
      <c r="BH419" s="189"/>
      <c r="BI419" s="189"/>
      <c r="BJ419" s="189"/>
      <c r="BK419" s="189"/>
      <c r="BL419" s="189"/>
      <c r="BM419" s="189"/>
      <c r="BN419" s="189"/>
      <c r="BO419" s="189"/>
      <c r="BP419" s="189"/>
      <c r="BQ419" s="189"/>
      <c r="BR419" s="189"/>
      <c r="BS419" s="189"/>
      <c r="BT419" s="189"/>
      <c r="BU419" s="189"/>
      <c r="BV419" s="189"/>
      <c r="BW419" s="189"/>
      <c r="BX419" s="189"/>
      <c r="BY419" s="189"/>
      <c r="BZ419" s="189"/>
      <c r="CA419" s="189"/>
      <c r="CB419" s="189"/>
      <c r="CC419" s="189"/>
      <c r="CD419" s="189"/>
      <c r="CE419" s="189"/>
      <c r="CF419" s="189"/>
      <c r="CG419" s="189"/>
      <c r="CH419" s="189"/>
      <c r="CI419" s="189"/>
      <c r="CJ419" s="189"/>
      <c r="CK419" s="189"/>
      <c r="CL419" s="189"/>
      <c r="CM419" s="189"/>
      <c r="CN419" s="189"/>
      <c r="CO419" s="189"/>
      <c r="CP419" s="189"/>
      <c r="CQ419" s="189"/>
      <c r="CR419" s="189"/>
      <c r="CS419" s="189"/>
      <c r="CT419" s="189"/>
      <c r="CU419" s="189"/>
      <c r="CV419" s="189"/>
    </row>
    <row r="420" spans="1:100" s="94" customFormat="1" ht="12.5" x14ac:dyDescent="0.25">
      <c r="A420" s="189"/>
      <c r="B420" s="189"/>
      <c r="C420" s="189"/>
      <c r="D420" s="189"/>
      <c r="E420" s="189"/>
      <c r="F420" s="189"/>
      <c r="G420" s="189"/>
      <c r="H420" s="111"/>
      <c r="I420" s="137"/>
      <c r="J420" s="191"/>
      <c r="K420" s="189"/>
      <c r="L420" s="192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189"/>
      <c r="AT420" s="189"/>
      <c r="AU420" s="189"/>
      <c r="AV420" s="189"/>
      <c r="AW420" s="189"/>
      <c r="AX420" s="189"/>
      <c r="AY420" s="189"/>
      <c r="AZ420" s="189"/>
      <c r="BA420" s="189"/>
      <c r="BB420" s="189"/>
      <c r="BC420" s="189"/>
      <c r="BD420" s="189"/>
      <c r="BE420" s="189"/>
      <c r="BF420" s="189"/>
      <c r="BG420" s="189"/>
      <c r="BH420" s="189"/>
      <c r="BI420" s="189"/>
      <c r="BJ420" s="189"/>
      <c r="BK420" s="189"/>
      <c r="BL420" s="189"/>
      <c r="BM420" s="189"/>
      <c r="BN420" s="189"/>
      <c r="BO420" s="189"/>
      <c r="BP420" s="189"/>
      <c r="BQ420" s="189"/>
      <c r="BR420" s="189"/>
      <c r="BS420" s="189"/>
      <c r="BT420" s="189"/>
      <c r="BU420" s="189"/>
      <c r="BV420" s="189"/>
      <c r="BW420" s="189"/>
      <c r="BX420" s="189"/>
      <c r="BY420" s="189"/>
      <c r="BZ420" s="189"/>
      <c r="CA420" s="189"/>
      <c r="CB420" s="189"/>
      <c r="CC420" s="189"/>
      <c r="CD420" s="189"/>
      <c r="CE420" s="189"/>
      <c r="CF420" s="189"/>
      <c r="CG420" s="189"/>
      <c r="CH420" s="189"/>
      <c r="CI420" s="189"/>
      <c r="CJ420" s="189"/>
      <c r="CK420" s="189"/>
      <c r="CL420" s="189"/>
      <c r="CM420" s="189"/>
      <c r="CN420" s="189"/>
      <c r="CO420" s="189"/>
      <c r="CP420" s="189"/>
      <c r="CQ420" s="189"/>
      <c r="CR420" s="189"/>
      <c r="CS420" s="189"/>
      <c r="CT420" s="189"/>
      <c r="CU420" s="189"/>
      <c r="CV420" s="189"/>
    </row>
    <row r="421" spans="1:100" s="94" customFormat="1" ht="12.5" x14ac:dyDescent="0.25">
      <c r="A421" s="189"/>
      <c r="B421" s="189"/>
      <c r="C421" s="189"/>
      <c r="D421" s="189"/>
      <c r="E421" s="189"/>
      <c r="F421" s="189"/>
      <c r="G421" s="189"/>
      <c r="H421" s="111"/>
      <c r="I421" s="137"/>
      <c r="J421" s="191"/>
      <c r="K421" s="189"/>
      <c r="L421" s="192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89"/>
      <c r="AT421" s="189"/>
      <c r="AU421" s="189"/>
      <c r="AV421" s="189"/>
      <c r="AW421" s="189"/>
      <c r="AX421" s="189"/>
      <c r="AY421" s="189"/>
      <c r="AZ421" s="189"/>
      <c r="BA421" s="189"/>
      <c r="BB421" s="189"/>
      <c r="BC421" s="189"/>
      <c r="BD421" s="189"/>
      <c r="BE421" s="189"/>
      <c r="BF421" s="189"/>
      <c r="BG421" s="189"/>
      <c r="BH421" s="189"/>
      <c r="BI421" s="189"/>
      <c r="BJ421" s="189"/>
      <c r="BK421" s="189"/>
      <c r="BL421" s="189"/>
      <c r="BM421" s="189"/>
      <c r="BN421" s="189"/>
      <c r="BO421" s="189"/>
      <c r="BP421" s="189"/>
      <c r="BQ421" s="189"/>
      <c r="BR421" s="189"/>
      <c r="BS421" s="189"/>
      <c r="BT421" s="189"/>
      <c r="BU421" s="189"/>
      <c r="BV421" s="189"/>
      <c r="BW421" s="189"/>
      <c r="BX421" s="189"/>
      <c r="BY421" s="189"/>
      <c r="BZ421" s="189"/>
      <c r="CA421" s="189"/>
      <c r="CB421" s="189"/>
      <c r="CC421" s="189"/>
      <c r="CD421" s="189"/>
      <c r="CE421" s="189"/>
      <c r="CF421" s="189"/>
      <c r="CG421" s="189"/>
      <c r="CH421" s="189"/>
      <c r="CI421" s="189"/>
      <c r="CJ421" s="189"/>
      <c r="CK421" s="189"/>
      <c r="CL421" s="189"/>
      <c r="CM421" s="189"/>
      <c r="CN421" s="189"/>
      <c r="CO421" s="189"/>
      <c r="CP421" s="189"/>
      <c r="CQ421" s="189"/>
      <c r="CR421" s="189"/>
      <c r="CS421" s="189"/>
      <c r="CT421" s="189"/>
      <c r="CU421" s="189"/>
      <c r="CV421" s="189"/>
    </row>
    <row r="422" spans="1:100" s="94" customFormat="1" ht="12.5" x14ac:dyDescent="0.25">
      <c r="A422" s="189"/>
      <c r="B422" s="189"/>
      <c r="C422" s="189"/>
      <c r="D422" s="189"/>
      <c r="E422" s="189"/>
      <c r="F422" s="189"/>
      <c r="G422" s="189"/>
      <c r="H422" s="111"/>
      <c r="I422" s="137"/>
      <c r="J422" s="191"/>
      <c r="K422" s="189"/>
      <c r="L422" s="192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9"/>
      <c r="AN422" s="189"/>
      <c r="AO422" s="189"/>
      <c r="AP422" s="189"/>
      <c r="AQ422" s="189"/>
      <c r="AR422" s="189"/>
      <c r="AS422" s="189"/>
      <c r="AT422" s="189"/>
      <c r="AU422" s="189"/>
      <c r="AV422" s="189"/>
      <c r="AW422" s="189"/>
      <c r="AX422" s="189"/>
      <c r="AY422" s="189"/>
      <c r="AZ422" s="189"/>
      <c r="BA422" s="189"/>
      <c r="BB422" s="189"/>
      <c r="BC422" s="189"/>
      <c r="BD422" s="189"/>
      <c r="BE422" s="189"/>
      <c r="BF422" s="189"/>
      <c r="BG422" s="189"/>
      <c r="BH422" s="189"/>
      <c r="BI422" s="189"/>
      <c r="BJ422" s="189"/>
      <c r="BK422" s="189"/>
      <c r="BL422" s="189"/>
      <c r="BM422" s="189"/>
      <c r="BN422" s="189"/>
      <c r="BO422" s="189"/>
      <c r="BP422" s="189"/>
      <c r="BQ422" s="189"/>
      <c r="BR422" s="189"/>
      <c r="BS422" s="189"/>
      <c r="BT422" s="189"/>
      <c r="BU422" s="189"/>
      <c r="BV422" s="189"/>
      <c r="BW422" s="189"/>
      <c r="BX422" s="189"/>
      <c r="BY422" s="189"/>
      <c r="BZ422" s="189"/>
      <c r="CA422" s="189"/>
      <c r="CB422" s="189"/>
      <c r="CC422" s="189"/>
      <c r="CD422" s="189"/>
      <c r="CE422" s="189"/>
      <c r="CF422" s="189"/>
      <c r="CG422" s="189"/>
      <c r="CH422" s="189"/>
      <c r="CI422" s="189"/>
      <c r="CJ422" s="189"/>
      <c r="CK422" s="189"/>
      <c r="CL422" s="189"/>
      <c r="CM422" s="189"/>
      <c r="CN422" s="189"/>
      <c r="CO422" s="189"/>
      <c r="CP422" s="189"/>
      <c r="CQ422" s="189"/>
      <c r="CR422" s="189"/>
      <c r="CS422" s="189"/>
      <c r="CT422" s="189"/>
      <c r="CU422" s="189"/>
      <c r="CV422" s="189"/>
    </row>
    <row r="423" spans="1:100" s="94" customFormat="1" ht="12.5" x14ac:dyDescent="0.25">
      <c r="A423" s="189"/>
      <c r="B423" s="189"/>
      <c r="C423" s="189"/>
      <c r="D423" s="189"/>
      <c r="E423" s="189"/>
      <c r="F423" s="189"/>
      <c r="G423" s="189"/>
      <c r="H423" s="111"/>
      <c r="I423" s="137"/>
      <c r="J423" s="191"/>
      <c r="K423" s="189"/>
      <c r="L423" s="192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89"/>
      <c r="AT423" s="189"/>
      <c r="AU423" s="189"/>
      <c r="AV423" s="189"/>
      <c r="AW423" s="189"/>
      <c r="AX423" s="189"/>
      <c r="AY423" s="189"/>
      <c r="AZ423" s="189"/>
      <c r="BA423" s="189"/>
      <c r="BB423" s="189"/>
      <c r="BC423" s="189"/>
      <c r="BD423" s="189"/>
      <c r="BE423" s="189"/>
      <c r="BF423" s="189"/>
      <c r="BG423" s="189"/>
      <c r="BH423" s="189"/>
      <c r="BI423" s="189"/>
      <c r="BJ423" s="189"/>
      <c r="BK423" s="189"/>
      <c r="BL423" s="189"/>
      <c r="BM423" s="189"/>
      <c r="BN423" s="189"/>
      <c r="BO423" s="189"/>
      <c r="BP423" s="189"/>
      <c r="BQ423" s="189"/>
      <c r="BR423" s="189"/>
      <c r="BS423" s="189"/>
      <c r="BT423" s="189"/>
      <c r="BU423" s="189"/>
      <c r="BV423" s="189"/>
      <c r="BW423" s="189"/>
      <c r="BX423" s="189"/>
      <c r="BY423" s="189"/>
      <c r="BZ423" s="189"/>
      <c r="CA423" s="189"/>
      <c r="CB423" s="189"/>
      <c r="CC423" s="189"/>
      <c r="CD423" s="189"/>
      <c r="CE423" s="189"/>
      <c r="CF423" s="189"/>
      <c r="CG423" s="189"/>
      <c r="CH423" s="189"/>
      <c r="CI423" s="189"/>
      <c r="CJ423" s="189"/>
      <c r="CK423" s="189"/>
      <c r="CL423" s="189"/>
      <c r="CM423" s="189"/>
      <c r="CN423" s="189"/>
      <c r="CO423" s="189"/>
      <c r="CP423" s="189"/>
      <c r="CQ423" s="189"/>
      <c r="CR423" s="189"/>
      <c r="CS423" s="189"/>
      <c r="CT423" s="189"/>
      <c r="CU423" s="189"/>
      <c r="CV423" s="189"/>
    </row>
    <row r="424" spans="1:100" s="94" customFormat="1" ht="12.5" x14ac:dyDescent="0.25">
      <c r="A424" s="189"/>
      <c r="B424" s="189"/>
      <c r="C424" s="189"/>
      <c r="D424" s="189"/>
      <c r="E424" s="189"/>
      <c r="F424" s="189"/>
      <c r="G424" s="189"/>
      <c r="H424" s="111"/>
      <c r="I424" s="137"/>
      <c r="J424" s="191"/>
      <c r="K424" s="189"/>
      <c r="L424" s="192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89"/>
      <c r="AY424" s="189"/>
      <c r="AZ424" s="189"/>
      <c r="BA424" s="189"/>
      <c r="BB424" s="189"/>
      <c r="BC424" s="189"/>
      <c r="BD424" s="189"/>
      <c r="BE424" s="189"/>
      <c r="BF424" s="189"/>
      <c r="BG424" s="189"/>
      <c r="BH424" s="189"/>
      <c r="BI424" s="189"/>
      <c r="BJ424" s="189"/>
      <c r="BK424" s="189"/>
      <c r="BL424" s="189"/>
      <c r="BM424" s="189"/>
      <c r="BN424" s="189"/>
      <c r="BO424" s="189"/>
      <c r="BP424" s="189"/>
      <c r="BQ424" s="189"/>
      <c r="BR424" s="189"/>
      <c r="BS424" s="189"/>
      <c r="BT424" s="189"/>
      <c r="BU424" s="189"/>
      <c r="BV424" s="189"/>
      <c r="BW424" s="189"/>
      <c r="BX424" s="189"/>
      <c r="BY424" s="189"/>
      <c r="BZ424" s="189"/>
      <c r="CA424" s="189"/>
      <c r="CB424" s="189"/>
      <c r="CC424" s="189"/>
      <c r="CD424" s="189"/>
      <c r="CE424" s="189"/>
      <c r="CF424" s="189"/>
      <c r="CG424" s="189"/>
      <c r="CH424" s="189"/>
      <c r="CI424" s="189"/>
      <c r="CJ424" s="189"/>
      <c r="CK424" s="189"/>
      <c r="CL424" s="189"/>
      <c r="CM424" s="189"/>
      <c r="CN424" s="189"/>
      <c r="CO424" s="189"/>
      <c r="CP424" s="189"/>
      <c r="CQ424" s="189"/>
      <c r="CR424" s="189"/>
      <c r="CS424" s="189"/>
      <c r="CT424" s="189"/>
      <c r="CU424" s="189"/>
      <c r="CV424" s="189"/>
    </row>
    <row r="425" spans="1:100" s="94" customFormat="1" ht="12.5" x14ac:dyDescent="0.25">
      <c r="A425" s="189"/>
      <c r="B425" s="189"/>
      <c r="C425" s="189"/>
      <c r="D425" s="189"/>
      <c r="E425" s="189"/>
      <c r="F425" s="189"/>
      <c r="G425" s="189"/>
      <c r="H425" s="111"/>
      <c r="I425" s="137"/>
      <c r="J425" s="191"/>
      <c r="K425" s="189"/>
      <c r="L425" s="192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89"/>
      <c r="AT425" s="189"/>
      <c r="AU425" s="189"/>
      <c r="AV425" s="189"/>
      <c r="AW425" s="189"/>
      <c r="AX425" s="189"/>
      <c r="AY425" s="189"/>
      <c r="AZ425" s="189"/>
      <c r="BA425" s="189"/>
      <c r="BB425" s="189"/>
      <c r="BC425" s="189"/>
      <c r="BD425" s="189"/>
      <c r="BE425" s="189"/>
      <c r="BF425" s="189"/>
      <c r="BG425" s="189"/>
      <c r="BH425" s="189"/>
      <c r="BI425" s="189"/>
      <c r="BJ425" s="189"/>
      <c r="BK425" s="189"/>
      <c r="BL425" s="189"/>
      <c r="BM425" s="189"/>
      <c r="BN425" s="189"/>
      <c r="BO425" s="189"/>
      <c r="BP425" s="189"/>
      <c r="BQ425" s="189"/>
      <c r="BR425" s="189"/>
      <c r="BS425" s="189"/>
      <c r="BT425" s="189"/>
      <c r="BU425" s="189"/>
      <c r="BV425" s="189"/>
      <c r="BW425" s="189"/>
      <c r="BX425" s="189"/>
      <c r="BY425" s="189"/>
      <c r="BZ425" s="189"/>
      <c r="CA425" s="189"/>
      <c r="CB425" s="189"/>
      <c r="CC425" s="189"/>
      <c r="CD425" s="189"/>
      <c r="CE425" s="189"/>
      <c r="CF425" s="189"/>
      <c r="CG425" s="189"/>
      <c r="CH425" s="189"/>
      <c r="CI425" s="189"/>
      <c r="CJ425" s="189"/>
      <c r="CK425" s="189"/>
      <c r="CL425" s="189"/>
      <c r="CM425" s="189"/>
      <c r="CN425" s="189"/>
      <c r="CO425" s="189"/>
      <c r="CP425" s="189"/>
      <c r="CQ425" s="189"/>
      <c r="CR425" s="189"/>
      <c r="CS425" s="189"/>
      <c r="CT425" s="189"/>
      <c r="CU425" s="189"/>
      <c r="CV425" s="189"/>
    </row>
    <row r="426" spans="1:100" s="94" customFormat="1" ht="12.5" x14ac:dyDescent="0.25">
      <c r="A426" s="189"/>
      <c r="B426" s="189"/>
      <c r="C426" s="189"/>
      <c r="D426" s="189"/>
      <c r="E426" s="189"/>
      <c r="F426" s="189"/>
      <c r="G426" s="189"/>
      <c r="H426" s="111"/>
      <c r="I426" s="137"/>
      <c r="J426" s="191"/>
      <c r="K426" s="189"/>
      <c r="L426" s="192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89"/>
      <c r="AT426" s="189"/>
      <c r="AU426" s="189"/>
      <c r="AV426" s="189"/>
      <c r="AW426" s="189"/>
      <c r="AX426" s="189"/>
      <c r="AY426" s="189"/>
      <c r="AZ426" s="189"/>
      <c r="BA426" s="189"/>
      <c r="BB426" s="189"/>
      <c r="BC426" s="189"/>
      <c r="BD426" s="189"/>
      <c r="BE426" s="189"/>
      <c r="BF426" s="189"/>
      <c r="BG426" s="189"/>
      <c r="BH426" s="189"/>
      <c r="BI426" s="189"/>
      <c r="BJ426" s="189"/>
      <c r="BK426" s="189"/>
      <c r="BL426" s="189"/>
      <c r="BM426" s="189"/>
      <c r="BN426" s="189"/>
      <c r="BO426" s="189"/>
      <c r="BP426" s="189"/>
      <c r="BQ426" s="189"/>
      <c r="BR426" s="189"/>
      <c r="BS426" s="189"/>
      <c r="BT426" s="189"/>
      <c r="BU426" s="189"/>
      <c r="BV426" s="189"/>
      <c r="BW426" s="189"/>
      <c r="BX426" s="189"/>
      <c r="BY426" s="189"/>
      <c r="BZ426" s="189"/>
      <c r="CA426" s="189"/>
      <c r="CB426" s="189"/>
      <c r="CC426" s="189"/>
      <c r="CD426" s="189"/>
      <c r="CE426" s="189"/>
      <c r="CF426" s="189"/>
      <c r="CG426" s="189"/>
      <c r="CH426" s="189"/>
      <c r="CI426" s="189"/>
      <c r="CJ426" s="189"/>
      <c r="CK426" s="189"/>
      <c r="CL426" s="189"/>
      <c r="CM426" s="189"/>
      <c r="CN426" s="189"/>
      <c r="CO426" s="189"/>
      <c r="CP426" s="189"/>
      <c r="CQ426" s="189"/>
      <c r="CR426" s="189"/>
      <c r="CS426" s="189"/>
      <c r="CT426" s="189"/>
      <c r="CU426" s="189"/>
      <c r="CV426" s="189"/>
    </row>
    <row r="427" spans="1:100" s="94" customFormat="1" ht="12.5" x14ac:dyDescent="0.25">
      <c r="A427" s="189"/>
      <c r="B427" s="189"/>
      <c r="C427" s="189"/>
      <c r="D427" s="189"/>
      <c r="E427" s="189"/>
      <c r="F427" s="189"/>
      <c r="G427" s="189"/>
      <c r="H427" s="111"/>
      <c r="I427" s="137"/>
      <c r="J427" s="191"/>
      <c r="K427" s="189"/>
      <c r="L427" s="192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89"/>
      <c r="AT427" s="189"/>
      <c r="AU427" s="189"/>
      <c r="AV427" s="189"/>
      <c r="AW427" s="189"/>
      <c r="AX427" s="189"/>
      <c r="AY427" s="189"/>
      <c r="AZ427" s="189"/>
      <c r="BA427" s="189"/>
      <c r="BB427" s="189"/>
      <c r="BC427" s="189"/>
      <c r="BD427" s="189"/>
      <c r="BE427" s="189"/>
      <c r="BF427" s="189"/>
      <c r="BG427" s="189"/>
      <c r="BH427" s="189"/>
      <c r="BI427" s="189"/>
      <c r="BJ427" s="189"/>
      <c r="BK427" s="189"/>
      <c r="BL427" s="189"/>
      <c r="BM427" s="189"/>
      <c r="BN427" s="189"/>
      <c r="BO427" s="189"/>
      <c r="BP427" s="189"/>
      <c r="BQ427" s="189"/>
      <c r="BR427" s="189"/>
      <c r="BS427" s="189"/>
      <c r="BT427" s="189"/>
      <c r="BU427" s="189"/>
      <c r="BV427" s="189"/>
      <c r="BW427" s="189"/>
      <c r="BX427" s="189"/>
      <c r="BY427" s="189"/>
      <c r="BZ427" s="189"/>
      <c r="CA427" s="189"/>
      <c r="CB427" s="189"/>
      <c r="CC427" s="189"/>
      <c r="CD427" s="189"/>
      <c r="CE427" s="189"/>
      <c r="CF427" s="189"/>
      <c r="CG427" s="189"/>
      <c r="CH427" s="189"/>
      <c r="CI427" s="189"/>
      <c r="CJ427" s="189"/>
      <c r="CK427" s="189"/>
      <c r="CL427" s="189"/>
      <c r="CM427" s="189"/>
      <c r="CN427" s="189"/>
      <c r="CO427" s="189"/>
      <c r="CP427" s="189"/>
      <c r="CQ427" s="189"/>
      <c r="CR427" s="189"/>
      <c r="CS427" s="189"/>
      <c r="CT427" s="189"/>
      <c r="CU427" s="189"/>
      <c r="CV427" s="189"/>
    </row>
    <row r="428" spans="1:100" s="94" customFormat="1" ht="12.5" x14ac:dyDescent="0.25">
      <c r="A428" s="189"/>
      <c r="B428" s="189"/>
      <c r="C428" s="189"/>
      <c r="D428" s="189"/>
      <c r="E428" s="189"/>
      <c r="F428" s="189"/>
      <c r="G428" s="189"/>
      <c r="H428" s="111"/>
      <c r="I428" s="137"/>
      <c r="J428" s="191"/>
      <c r="K428" s="189"/>
      <c r="L428" s="192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89"/>
      <c r="AT428" s="189"/>
      <c r="AU428" s="189"/>
      <c r="AV428" s="189"/>
      <c r="AW428" s="189"/>
      <c r="AX428" s="189"/>
      <c r="AY428" s="189"/>
      <c r="AZ428" s="189"/>
      <c r="BA428" s="189"/>
      <c r="BB428" s="189"/>
      <c r="BC428" s="189"/>
      <c r="BD428" s="189"/>
      <c r="BE428" s="189"/>
      <c r="BF428" s="189"/>
      <c r="BG428" s="189"/>
      <c r="BH428" s="189"/>
      <c r="BI428" s="189"/>
      <c r="BJ428" s="189"/>
      <c r="BK428" s="189"/>
      <c r="BL428" s="189"/>
      <c r="BM428" s="189"/>
      <c r="BN428" s="189"/>
      <c r="BO428" s="189"/>
      <c r="BP428" s="189"/>
      <c r="BQ428" s="189"/>
      <c r="BR428" s="189"/>
      <c r="BS428" s="189"/>
      <c r="BT428" s="189"/>
      <c r="BU428" s="189"/>
      <c r="BV428" s="189"/>
      <c r="BW428" s="189"/>
      <c r="BX428" s="189"/>
      <c r="BY428" s="189"/>
      <c r="BZ428" s="189"/>
      <c r="CA428" s="189"/>
      <c r="CB428" s="189"/>
      <c r="CC428" s="189"/>
      <c r="CD428" s="189"/>
      <c r="CE428" s="189"/>
      <c r="CF428" s="189"/>
      <c r="CG428" s="189"/>
      <c r="CH428" s="189"/>
      <c r="CI428" s="189"/>
      <c r="CJ428" s="189"/>
      <c r="CK428" s="189"/>
      <c r="CL428" s="189"/>
      <c r="CM428" s="189"/>
      <c r="CN428" s="189"/>
      <c r="CO428" s="189"/>
      <c r="CP428" s="189"/>
      <c r="CQ428" s="189"/>
      <c r="CR428" s="189"/>
      <c r="CS428" s="189"/>
      <c r="CT428" s="189"/>
      <c r="CU428" s="189"/>
      <c r="CV428" s="189"/>
    </row>
    <row r="429" spans="1:100" s="94" customFormat="1" ht="12.5" x14ac:dyDescent="0.25">
      <c r="A429" s="189"/>
      <c r="B429" s="189"/>
      <c r="C429" s="189"/>
      <c r="D429" s="189"/>
      <c r="E429" s="189"/>
      <c r="F429" s="189"/>
      <c r="G429" s="189"/>
      <c r="H429" s="111"/>
      <c r="I429" s="137"/>
      <c r="J429" s="191"/>
      <c r="K429" s="189"/>
      <c r="L429" s="192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189"/>
      <c r="AT429" s="189"/>
      <c r="AU429" s="189"/>
      <c r="AV429" s="189"/>
      <c r="AW429" s="189"/>
      <c r="AX429" s="189"/>
      <c r="AY429" s="189"/>
      <c r="AZ429" s="189"/>
      <c r="BA429" s="189"/>
      <c r="BB429" s="189"/>
      <c r="BC429" s="189"/>
      <c r="BD429" s="189"/>
      <c r="BE429" s="189"/>
      <c r="BF429" s="189"/>
      <c r="BG429" s="189"/>
      <c r="BH429" s="189"/>
      <c r="BI429" s="189"/>
      <c r="BJ429" s="189"/>
      <c r="BK429" s="189"/>
      <c r="BL429" s="189"/>
      <c r="BM429" s="189"/>
      <c r="BN429" s="189"/>
      <c r="BO429" s="189"/>
      <c r="BP429" s="189"/>
      <c r="BQ429" s="189"/>
      <c r="BR429" s="189"/>
      <c r="BS429" s="189"/>
      <c r="BT429" s="189"/>
      <c r="BU429" s="189"/>
      <c r="BV429" s="189"/>
      <c r="BW429" s="189"/>
      <c r="BX429" s="189"/>
      <c r="BY429" s="189"/>
      <c r="BZ429" s="189"/>
      <c r="CA429" s="189"/>
      <c r="CB429" s="189"/>
      <c r="CC429" s="189"/>
      <c r="CD429" s="189"/>
      <c r="CE429" s="189"/>
      <c r="CF429" s="189"/>
      <c r="CG429" s="189"/>
      <c r="CH429" s="189"/>
      <c r="CI429" s="189"/>
      <c r="CJ429" s="189"/>
      <c r="CK429" s="189"/>
      <c r="CL429" s="189"/>
      <c r="CM429" s="189"/>
      <c r="CN429" s="189"/>
      <c r="CO429" s="189"/>
      <c r="CP429" s="189"/>
      <c r="CQ429" s="189"/>
      <c r="CR429" s="189"/>
      <c r="CS429" s="189"/>
      <c r="CT429" s="189"/>
      <c r="CU429" s="189"/>
      <c r="CV429" s="189"/>
    </row>
    <row r="430" spans="1:100" s="94" customFormat="1" ht="12.5" x14ac:dyDescent="0.25">
      <c r="A430" s="189"/>
      <c r="B430" s="189"/>
      <c r="C430" s="189"/>
      <c r="D430" s="189"/>
      <c r="E430" s="189"/>
      <c r="F430" s="189"/>
      <c r="G430" s="189"/>
      <c r="H430" s="111"/>
      <c r="I430" s="137"/>
      <c r="J430" s="191"/>
      <c r="K430" s="189"/>
      <c r="L430" s="192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  <c r="AK430" s="189"/>
      <c r="AL430" s="189"/>
      <c r="AM430" s="189"/>
      <c r="AN430" s="189"/>
      <c r="AO430" s="189"/>
      <c r="AP430" s="189"/>
      <c r="AQ430" s="189"/>
      <c r="AR430" s="189"/>
      <c r="AS430" s="189"/>
      <c r="AT430" s="189"/>
      <c r="AU430" s="189"/>
      <c r="AV430" s="189"/>
      <c r="AW430" s="189"/>
      <c r="AX430" s="189"/>
      <c r="AY430" s="189"/>
      <c r="AZ430" s="189"/>
      <c r="BA430" s="189"/>
      <c r="BB430" s="189"/>
      <c r="BC430" s="189"/>
      <c r="BD430" s="189"/>
      <c r="BE430" s="189"/>
      <c r="BF430" s="189"/>
      <c r="BG430" s="189"/>
      <c r="BH430" s="189"/>
      <c r="BI430" s="189"/>
      <c r="BJ430" s="189"/>
      <c r="BK430" s="189"/>
      <c r="BL430" s="189"/>
      <c r="BM430" s="189"/>
      <c r="BN430" s="189"/>
      <c r="BO430" s="189"/>
      <c r="BP430" s="189"/>
      <c r="BQ430" s="189"/>
      <c r="BR430" s="189"/>
      <c r="BS430" s="189"/>
      <c r="BT430" s="189"/>
      <c r="BU430" s="189"/>
      <c r="BV430" s="189"/>
      <c r="BW430" s="189"/>
      <c r="BX430" s="189"/>
      <c r="BY430" s="189"/>
      <c r="BZ430" s="189"/>
      <c r="CA430" s="189"/>
      <c r="CB430" s="189"/>
      <c r="CC430" s="189"/>
      <c r="CD430" s="189"/>
      <c r="CE430" s="189"/>
      <c r="CF430" s="189"/>
      <c r="CG430" s="189"/>
      <c r="CH430" s="189"/>
      <c r="CI430" s="189"/>
      <c r="CJ430" s="189"/>
      <c r="CK430" s="189"/>
      <c r="CL430" s="189"/>
      <c r="CM430" s="189"/>
      <c r="CN430" s="189"/>
      <c r="CO430" s="189"/>
      <c r="CP430" s="189"/>
      <c r="CQ430" s="189"/>
      <c r="CR430" s="189"/>
      <c r="CS430" s="189"/>
      <c r="CT430" s="189"/>
      <c r="CU430" s="189"/>
      <c r="CV430" s="189"/>
    </row>
    <row r="431" spans="1:100" s="94" customFormat="1" ht="12.5" x14ac:dyDescent="0.25">
      <c r="A431" s="189"/>
      <c r="B431" s="189"/>
      <c r="C431" s="189"/>
      <c r="D431" s="189"/>
      <c r="E431" s="189"/>
      <c r="F431" s="189"/>
      <c r="G431" s="189"/>
      <c r="H431" s="111"/>
      <c r="I431" s="137"/>
      <c r="J431" s="191"/>
      <c r="K431" s="189"/>
      <c r="L431" s="192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  <c r="AK431" s="189"/>
      <c r="AL431" s="189"/>
      <c r="AM431" s="189"/>
      <c r="AN431" s="189"/>
      <c r="AO431" s="189"/>
      <c r="AP431" s="189"/>
      <c r="AQ431" s="189"/>
      <c r="AR431" s="189"/>
      <c r="AS431" s="189"/>
      <c r="AT431" s="189"/>
      <c r="AU431" s="189"/>
      <c r="AV431" s="189"/>
      <c r="AW431" s="189"/>
      <c r="AX431" s="189"/>
      <c r="AY431" s="189"/>
      <c r="AZ431" s="189"/>
      <c r="BA431" s="189"/>
      <c r="BB431" s="189"/>
      <c r="BC431" s="189"/>
      <c r="BD431" s="189"/>
      <c r="BE431" s="189"/>
      <c r="BF431" s="189"/>
      <c r="BG431" s="189"/>
      <c r="BH431" s="189"/>
      <c r="BI431" s="189"/>
      <c r="BJ431" s="189"/>
      <c r="BK431" s="189"/>
      <c r="BL431" s="189"/>
      <c r="BM431" s="189"/>
      <c r="BN431" s="189"/>
      <c r="BO431" s="189"/>
      <c r="BP431" s="189"/>
      <c r="BQ431" s="189"/>
      <c r="BR431" s="189"/>
      <c r="BS431" s="189"/>
      <c r="BT431" s="189"/>
      <c r="BU431" s="189"/>
      <c r="BV431" s="189"/>
      <c r="BW431" s="189"/>
      <c r="BX431" s="189"/>
      <c r="BY431" s="189"/>
      <c r="BZ431" s="189"/>
      <c r="CA431" s="189"/>
      <c r="CB431" s="189"/>
      <c r="CC431" s="189"/>
      <c r="CD431" s="189"/>
      <c r="CE431" s="189"/>
      <c r="CF431" s="189"/>
      <c r="CG431" s="189"/>
      <c r="CH431" s="189"/>
      <c r="CI431" s="189"/>
      <c r="CJ431" s="189"/>
      <c r="CK431" s="189"/>
      <c r="CL431" s="189"/>
      <c r="CM431" s="189"/>
      <c r="CN431" s="189"/>
      <c r="CO431" s="189"/>
      <c r="CP431" s="189"/>
      <c r="CQ431" s="189"/>
      <c r="CR431" s="189"/>
      <c r="CS431" s="189"/>
      <c r="CT431" s="189"/>
      <c r="CU431" s="189"/>
      <c r="CV431" s="189"/>
    </row>
    <row r="432" spans="1:100" s="94" customFormat="1" ht="12.5" x14ac:dyDescent="0.25">
      <c r="A432" s="189"/>
      <c r="B432" s="189"/>
      <c r="C432" s="189"/>
      <c r="D432" s="189"/>
      <c r="E432" s="189"/>
      <c r="F432" s="189"/>
      <c r="G432" s="189"/>
      <c r="H432" s="111"/>
      <c r="I432" s="137"/>
      <c r="J432" s="191"/>
      <c r="K432" s="189"/>
      <c r="L432" s="192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  <c r="AK432" s="189"/>
      <c r="AL432" s="189"/>
      <c r="AM432" s="189"/>
      <c r="AN432" s="189"/>
      <c r="AO432" s="189"/>
      <c r="AP432" s="189"/>
      <c r="AQ432" s="189"/>
      <c r="AR432" s="189"/>
      <c r="AS432" s="189"/>
      <c r="AT432" s="189"/>
      <c r="AU432" s="189"/>
      <c r="AV432" s="189"/>
      <c r="AW432" s="189"/>
      <c r="AX432" s="189"/>
      <c r="AY432" s="189"/>
      <c r="AZ432" s="189"/>
      <c r="BA432" s="189"/>
      <c r="BB432" s="189"/>
      <c r="BC432" s="189"/>
      <c r="BD432" s="189"/>
      <c r="BE432" s="189"/>
      <c r="BF432" s="189"/>
      <c r="BG432" s="189"/>
      <c r="BH432" s="189"/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89"/>
      <c r="BW432" s="189"/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  <c r="CM432" s="189"/>
      <c r="CN432" s="189"/>
      <c r="CO432" s="189"/>
      <c r="CP432" s="189"/>
      <c r="CQ432" s="189"/>
      <c r="CR432" s="189"/>
      <c r="CS432" s="189"/>
      <c r="CT432" s="189"/>
      <c r="CU432" s="189"/>
      <c r="CV432" s="189"/>
    </row>
    <row r="433" spans="1:100" s="94" customFormat="1" ht="12.5" x14ac:dyDescent="0.25">
      <c r="A433" s="189"/>
      <c r="B433" s="189"/>
      <c r="C433" s="189"/>
      <c r="D433" s="189"/>
      <c r="E433" s="189"/>
      <c r="F433" s="189"/>
      <c r="G433" s="189"/>
      <c r="H433" s="111"/>
      <c r="I433" s="137"/>
      <c r="J433" s="191"/>
      <c r="K433" s="189"/>
      <c r="L433" s="192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189"/>
      <c r="AT433" s="189"/>
      <c r="AU433" s="189"/>
      <c r="AV433" s="189"/>
      <c r="AW433" s="189"/>
      <c r="AX433" s="189"/>
      <c r="AY433" s="189"/>
      <c r="AZ433" s="189"/>
      <c r="BA433" s="189"/>
      <c r="BB433" s="189"/>
      <c r="BC433" s="189"/>
      <c r="BD433" s="189"/>
      <c r="BE433" s="189"/>
      <c r="BF433" s="189"/>
      <c r="BG433" s="189"/>
      <c r="BH433" s="189"/>
      <c r="BI433" s="189"/>
      <c r="BJ433" s="189"/>
      <c r="BK433" s="189"/>
      <c r="BL433" s="189"/>
      <c r="BM433" s="189"/>
      <c r="BN433" s="189"/>
      <c r="BO433" s="189"/>
      <c r="BP433" s="189"/>
      <c r="BQ433" s="189"/>
      <c r="BR433" s="189"/>
      <c r="BS433" s="189"/>
      <c r="BT433" s="189"/>
      <c r="BU433" s="189"/>
      <c r="BV433" s="189"/>
      <c r="BW433" s="189"/>
      <c r="BX433" s="189"/>
      <c r="BY433" s="189"/>
      <c r="BZ433" s="189"/>
      <c r="CA433" s="189"/>
      <c r="CB433" s="189"/>
      <c r="CC433" s="189"/>
      <c r="CD433" s="189"/>
      <c r="CE433" s="189"/>
      <c r="CF433" s="189"/>
      <c r="CG433" s="189"/>
      <c r="CH433" s="189"/>
      <c r="CI433" s="189"/>
      <c r="CJ433" s="189"/>
      <c r="CK433" s="189"/>
      <c r="CL433" s="189"/>
      <c r="CM433" s="189"/>
      <c r="CN433" s="189"/>
      <c r="CO433" s="189"/>
      <c r="CP433" s="189"/>
      <c r="CQ433" s="189"/>
      <c r="CR433" s="189"/>
      <c r="CS433" s="189"/>
      <c r="CT433" s="189"/>
      <c r="CU433" s="189"/>
      <c r="CV433" s="189"/>
    </row>
    <row r="434" spans="1:100" s="94" customFormat="1" ht="12.5" x14ac:dyDescent="0.25">
      <c r="A434" s="189"/>
      <c r="B434" s="189"/>
      <c r="C434" s="189"/>
      <c r="D434" s="189"/>
      <c r="E434" s="189"/>
      <c r="F434" s="189"/>
      <c r="G434" s="189"/>
      <c r="H434" s="111"/>
      <c r="I434" s="137"/>
      <c r="J434" s="191"/>
      <c r="K434" s="189"/>
      <c r="L434" s="192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189"/>
      <c r="AT434" s="189"/>
      <c r="AU434" s="189"/>
      <c r="AV434" s="189"/>
      <c r="AW434" s="189"/>
      <c r="AX434" s="189"/>
      <c r="AY434" s="189"/>
      <c r="AZ434" s="189"/>
      <c r="BA434" s="189"/>
      <c r="BB434" s="189"/>
      <c r="BC434" s="189"/>
      <c r="BD434" s="189"/>
      <c r="BE434" s="189"/>
      <c r="BF434" s="189"/>
      <c r="BG434" s="189"/>
      <c r="BH434" s="189"/>
      <c r="BI434" s="189"/>
      <c r="BJ434" s="189"/>
      <c r="BK434" s="189"/>
      <c r="BL434" s="189"/>
      <c r="BM434" s="189"/>
      <c r="BN434" s="189"/>
      <c r="BO434" s="189"/>
      <c r="BP434" s="189"/>
      <c r="BQ434" s="189"/>
      <c r="BR434" s="189"/>
      <c r="BS434" s="189"/>
      <c r="BT434" s="189"/>
      <c r="BU434" s="189"/>
      <c r="BV434" s="189"/>
      <c r="BW434" s="189"/>
      <c r="BX434" s="189"/>
      <c r="BY434" s="189"/>
      <c r="BZ434" s="189"/>
      <c r="CA434" s="189"/>
      <c r="CB434" s="189"/>
      <c r="CC434" s="189"/>
      <c r="CD434" s="189"/>
      <c r="CE434" s="189"/>
      <c r="CF434" s="189"/>
      <c r="CG434" s="189"/>
      <c r="CH434" s="189"/>
      <c r="CI434" s="189"/>
      <c r="CJ434" s="189"/>
      <c r="CK434" s="189"/>
      <c r="CL434" s="189"/>
      <c r="CM434" s="189"/>
      <c r="CN434" s="189"/>
      <c r="CO434" s="189"/>
      <c r="CP434" s="189"/>
      <c r="CQ434" s="189"/>
      <c r="CR434" s="189"/>
      <c r="CS434" s="189"/>
      <c r="CT434" s="189"/>
      <c r="CU434" s="189"/>
      <c r="CV434" s="189"/>
    </row>
    <row r="435" spans="1:100" s="94" customFormat="1" ht="12.5" x14ac:dyDescent="0.25">
      <c r="A435" s="189"/>
      <c r="B435" s="189"/>
      <c r="C435" s="189"/>
      <c r="D435" s="189"/>
      <c r="E435" s="189"/>
      <c r="F435" s="189"/>
      <c r="G435" s="189"/>
      <c r="H435" s="111"/>
      <c r="I435" s="137"/>
      <c r="J435" s="191"/>
      <c r="K435" s="189"/>
      <c r="L435" s="192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89"/>
      <c r="AD435" s="189"/>
      <c r="AE435" s="189"/>
      <c r="AF435" s="189"/>
      <c r="AG435" s="189"/>
      <c r="AH435" s="189"/>
      <c r="AI435" s="189"/>
      <c r="AJ435" s="189"/>
      <c r="AK435" s="189"/>
      <c r="AL435" s="189"/>
      <c r="AM435" s="189"/>
      <c r="AN435" s="189"/>
      <c r="AO435" s="189"/>
      <c r="AP435" s="189"/>
      <c r="AQ435" s="189"/>
      <c r="AR435" s="189"/>
      <c r="AS435" s="189"/>
      <c r="AT435" s="189"/>
      <c r="AU435" s="189"/>
      <c r="AV435" s="189"/>
      <c r="AW435" s="189"/>
      <c r="AX435" s="189"/>
      <c r="AY435" s="189"/>
      <c r="AZ435" s="189"/>
      <c r="BA435" s="189"/>
      <c r="BB435" s="189"/>
      <c r="BC435" s="189"/>
      <c r="BD435" s="189"/>
      <c r="BE435" s="189"/>
      <c r="BF435" s="189"/>
      <c r="BG435" s="189"/>
      <c r="BH435" s="189"/>
      <c r="BI435" s="189"/>
      <c r="BJ435" s="189"/>
      <c r="BK435" s="189"/>
      <c r="BL435" s="189"/>
      <c r="BM435" s="189"/>
      <c r="BN435" s="189"/>
      <c r="BO435" s="189"/>
      <c r="BP435" s="189"/>
      <c r="BQ435" s="189"/>
      <c r="BR435" s="189"/>
      <c r="BS435" s="189"/>
      <c r="BT435" s="189"/>
      <c r="BU435" s="189"/>
      <c r="BV435" s="189"/>
      <c r="BW435" s="189"/>
      <c r="BX435" s="189"/>
      <c r="BY435" s="189"/>
      <c r="BZ435" s="189"/>
      <c r="CA435" s="189"/>
      <c r="CB435" s="189"/>
      <c r="CC435" s="189"/>
      <c r="CD435" s="189"/>
      <c r="CE435" s="189"/>
      <c r="CF435" s="189"/>
      <c r="CG435" s="189"/>
      <c r="CH435" s="189"/>
      <c r="CI435" s="189"/>
      <c r="CJ435" s="189"/>
      <c r="CK435" s="189"/>
      <c r="CL435" s="189"/>
      <c r="CM435" s="189"/>
      <c r="CN435" s="189"/>
      <c r="CO435" s="189"/>
      <c r="CP435" s="189"/>
      <c r="CQ435" s="189"/>
      <c r="CR435" s="189"/>
      <c r="CS435" s="189"/>
      <c r="CT435" s="189"/>
      <c r="CU435" s="189"/>
      <c r="CV435" s="189"/>
    </row>
    <row r="436" spans="1:100" s="94" customFormat="1" ht="12.5" x14ac:dyDescent="0.25">
      <c r="A436" s="189"/>
      <c r="B436" s="189"/>
      <c r="C436" s="189"/>
      <c r="D436" s="189"/>
      <c r="E436" s="189"/>
      <c r="F436" s="189"/>
      <c r="G436" s="189"/>
      <c r="H436" s="111"/>
      <c r="I436" s="137"/>
      <c r="J436" s="191"/>
      <c r="K436" s="189"/>
      <c r="L436" s="192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89"/>
      <c r="AD436" s="189"/>
      <c r="AE436" s="189"/>
      <c r="AF436" s="189"/>
      <c r="AG436" s="189"/>
      <c r="AH436" s="189"/>
      <c r="AI436" s="189"/>
      <c r="AJ436" s="189"/>
      <c r="AK436" s="189"/>
      <c r="AL436" s="189"/>
      <c r="AM436" s="189"/>
      <c r="AN436" s="189"/>
      <c r="AO436" s="189"/>
      <c r="AP436" s="189"/>
      <c r="AQ436" s="189"/>
      <c r="AR436" s="189"/>
      <c r="AS436" s="189"/>
      <c r="AT436" s="189"/>
      <c r="AU436" s="189"/>
      <c r="AV436" s="189"/>
      <c r="AW436" s="189"/>
      <c r="AX436" s="189"/>
      <c r="AY436" s="189"/>
      <c r="AZ436" s="189"/>
      <c r="BA436" s="189"/>
      <c r="BB436" s="189"/>
      <c r="BC436" s="189"/>
      <c r="BD436" s="189"/>
      <c r="BE436" s="189"/>
      <c r="BF436" s="189"/>
      <c r="BG436" s="189"/>
      <c r="BH436" s="189"/>
      <c r="BI436" s="189"/>
      <c r="BJ436" s="189"/>
      <c r="BK436" s="189"/>
      <c r="BL436" s="189"/>
      <c r="BM436" s="189"/>
      <c r="BN436" s="189"/>
      <c r="BO436" s="189"/>
      <c r="BP436" s="189"/>
      <c r="BQ436" s="189"/>
      <c r="BR436" s="189"/>
      <c r="BS436" s="189"/>
      <c r="BT436" s="189"/>
      <c r="BU436" s="189"/>
      <c r="BV436" s="189"/>
      <c r="BW436" s="189"/>
      <c r="BX436" s="189"/>
      <c r="BY436" s="189"/>
      <c r="BZ436" s="189"/>
      <c r="CA436" s="189"/>
      <c r="CB436" s="189"/>
      <c r="CC436" s="189"/>
      <c r="CD436" s="189"/>
      <c r="CE436" s="189"/>
      <c r="CF436" s="189"/>
      <c r="CG436" s="189"/>
      <c r="CH436" s="189"/>
      <c r="CI436" s="189"/>
      <c r="CJ436" s="189"/>
      <c r="CK436" s="189"/>
      <c r="CL436" s="189"/>
      <c r="CM436" s="189"/>
      <c r="CN436" s="189"/>
      <c r="CO436" s="189"/>
      <c r="CP436" s="189"/>
      <c r="CQ436" s="189"/>
      <c r="CR436" s="189"/>
      <c r="CS436" s="189"/>
      <c r="CT436" s="189"/>
      <c r="CU436" s="189"/>
      <c r="CV436" s="189"/>
    </row>
    <row r="437" spans="1:100" s="94" customFormat="1" ht="12.5" x14ac:dyDescent="0.25">
      <c r="A437" s="189"/>
      <c r="B437" s="189"/>
      <c r="C437" s="189"/>
      <c r="D437" s="189"/>
      <c r="E437" s="189"/>
      <c r="F437" s="189"/>
      <c r="G437" s="189"/>
      <c r="H437" s="111"/>
      <c r="I437" s="137"/>
      <c r="J437" s="191"/>
      <c r="K437" s="189"/>
      <c r="L437" s="192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89"/>
      <c r="AD437" s="189"/>
      <c r="AE437" s="189"/>
      <c r="AF437" s="189"/>
      <c r="AG437" s="189"/>
      <c r="AH437" s="189"/>
      <c r="AI437" s="189"/>
      <c r="AJ437" s="189"/>
      <c r="AK437" s="189"/>
      <c r="AL437" s="189"/>
      <c r="AM437" s="189"/>
      <c r="AN437" s="189"/>
      <c r="AO437" s="189"/>
      <c r="AP437" s="189"/>
      <c r="AQ437" s="189"/>
      <c r="AR437" s="189"/>
      <c r="AS437" s="189"/>
      <c r="AT437" s="189"/>
      <c r="AU437" s="189"/>
      <c r="AV437" s="189"/>
      <c r="AW437" s="189"/>
      <c r="AX437" s="189"/>
      <c r="AY437" s="189"/>
      <c r="AZ437" s="189"/>
      <c r="BA437" s="189"/>
      <c r="BB437" s="189"/>
      <c r="BC437" s="189"/>
      <c r="BD437" s="189"/>
      <c r="BE437" s="189"/>
      <c r="BF437" s="189"/>
      <c r="BG437" s="189"/>
      <c r="BH437" s="189"/>
      <c r="BI437" s="189"/>
      <c r="BJ437" s="189"/>
      <c r="BK437" s="189"/>
      <c r="BL437" s="189"/>
      <c r="BM437" s="189"/>
      <c r="BN437" s="189"/>
      <c r="BO437" s="189"/>
      <c r="BP437" s="189"/>
      <c r="BQ437" s="189"/>
      <c r="BR437" s="189"/>
      <c r="BS437" s="189"/>
      <c r="BT437" s="189"/>
      <c r="BU437" s="189"/>
      <c r="BV437" s="189"/>
      <c r="BW437" s="189"/>
      <c r="BX437" s="189"/>
      <c r="BY437" s="189"/>
      <c r="BZ437" s="189"/>
      <c r="CA437" s="189"/>
      <c r="CB437" s="189"/>
      <c r="CC437" s="189"/>
      <c r="CD437" s="189"/>
      <c r="CE437" s="189"/>
      <c r="CF437" s="189"/>
      <c r="CG437" s="189"/>
      <c r="CH437" s="189"/>
      <c r="CI437" s="189"/>
      <c r="CJ437" s="189"/>
      <c r="CK437" s="189"/>
      <c r="CL437" s="189"/>
      <c r="CM437" s="189"/>
      <c r="CN437" s="189"/>
      <c r="CO437" s="189"/>
      <c r="CP437" s="189"/>
      <c r="CQ437" s="189"/>
      <c r="CR437" s="189"/>
      <c r="CS437" s="189"/>
      <c r="CT437" s="189"/>
      <c r="CU437" s="189"/>
      <c r="CV437" s="189"/>
    </row>
    <row r="438" spans="1:100" s="94" customFormat="1" ht="12.5" x14ac:dyDescent="0.25">
      <c r="A438" s="189"/>
      <c r="B438" s="189"/>
      <c r="C438" s="189"/>
      <c r="D438" s="189"/>
      <c r="E438" s="189"/>
      <c r="F438" s="189"/>
      <c r="G438" s="189"/>
      <c r="H438" s="111"/>
      <c r="I438" s="137"/>
      <c r="J438" s="191"/>
      <c r="K438" s="189"/>
      <c r="L438" s="192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  <c r="AK438" s="189"/>
      <c r="AL438" s="189"/>
      <c r="AM438" s="189"/>
      <c r="AN438" s="189"/>
      <c r="AO438" s="189"/>
      <c r="AP438" s="189"/>
      <c r="AQ438" s="189"/>
      <c r="AR438" s="189"/>
      <c r="AS438" s="189"/>
      <c r="AT438" s="189"/>
      <c r="AU438" s="189"/>
      <c r="AV438" s="189"/>
      <c r="AW438" s="189"/>
      <c r="AX438" s="189"/>
      <c r="AY438" s="189"/>
      <c r="AZ438" s="189"/>
      <c r="BA438" s="189"/>
      <c r="BB438" s="189"/>
      <c r="BC438" s="189"/>
      <c r="BD438" s="189"/>
      <c r="BE438" s="189"/>
      <c r="BF438" s="189"/>
      <c r="BG438" s="189"/>
      <c r="BH438" s="189"/>
      <c r="BI438" s="189"/>
      <c r="BJ438" s="189"/>
      <c r="BK438" s="189"/>
      <c r="BL438" s="189"/>
      <c r="BM438" s="189"/>
      <c r="BN438" s="189"/>
      <c r="BO438" s="189"/>
      <c r="BP438" s="189"/>
      <c r="BQ438" s="189"/>
      <c r="BR438" s="189"/>
      <c r="BS438" s="189"/>
      <c r="BT438" s="189"/>
      <c r="BU438" s="189"/>
      <c r="BV438" s="189"/>
      <c r="BW438" s="189"/>
      <c r="BX438" s="189"/>
      <c r="BY438" s="189"/>
      <c r="BZ438" s="189"/>
      <c r="CA438" s="189"/>
      <c r="CB438" s="189"/>
      <c r="CC438" s="189"/>
      <c r="CD438" s="189"/>
      <c r="CE438" s="189"/>
      <c r="CF438" s="189"/>
      <c r="CG438" s="189"/>
      <c r="CH438" s="189"/>
      <c r="CI438" s="189"/>
      <c r="CJ438" s="189"/>
      <c r="CK438" s="189"/>
      <c r="CL438" s="189"/>
      <c r="CM438" s="189"/>
      <c r="CN438" s="189"/>
      <c r="CO438" s="189"/>
      <c r="CP438" s="189"/>
      <c r="CQ438" s="189"/>
      <c r="CR438" s="189"/>
      <c r="CS438" s="189"/>
      <c r="CT438" s="189"/>
      <c r="CU438" s="189"/>
      <c r="CV438" s="189"/>
    </row>
    <row r="439" spans="1:100" s="94" customFormat="1" ht="12.5" x14ac:dyDescent="0.25">
      <c r="A439" s="189"/>
      <c r="B439" s="189"/>
      <c r="C439" s="189"/>
      <c r="D439" s="189"/>
      <c r="E439" s="189"/>
      <c r="F439" s="189"/>
      <c r="G439" s="189"/>
      <c r="H439" s="111"/>
      <c r="I439" s="137"/>
      <c r="J439" s="191"/>
      <c r="K439" s="189"/>
      <c r="L439" s="192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89"/>
      <c r="AE439" s="189"/>
      <c r="AF439" s="189"/>
      <c r="AG439" s="189"/>
      <c r="AH439" s="189"/>
      <c r="AI439" s="189"/>
      <c r="AJ439" s="189"/>
      <c r="AK439" s="189"/>
      <c r="AL439" s="189"/>
      <c r="AM439" s="189"/>
      <c r="AN439" s="189"/>
      <c r="AO439" s="189"/>
      <c r="AP439" s="189"/>
      <c r="AQ439" s="189"/>
      <c r="AR439" s="189"/>
      <c r="AS439" s="189"/>
      <c r="AT439" s="189"/>
      <c r="AU439" s="189"/>
      <c r="AV439" s="189"/>
      <c r="AW439" s="189"/>
      <c r="AX439" s="189"/>
      <c r="AY439" s="189"/>
      <c r="AZ439" s="189"/>
      <c r="BA439" s="189"/>
      <c r="BB439" s="189"/>
      <c r="BC439" s="189"/>
      <c r="BD439" s="189"/>
      <c r="BE439" s="189"/>
      <c r="BF439" s="189"/>
      <c r="BG439" s="189"/>
      <c r="BH439" s="189"/>
      <c r="BI439" s="189"/>
      <c r="BJ439" s="189"/>
      <c r="BK439" s="189"/>
      <c r="BL439" s="189"/>
      <c r="BM439" s="189"/>
      <c r="BN439" s="189"/>
      <c r="BO439" s="189"/>
      <c r="BP439" s="189"/>
      <c r="BQ439" s="189"/>
      <c r="BR439" s="189"/>
      <c r="BS439" s="189"/>
      <c r="BT439" s="189"/>
      <c r="BU439" s="189"/>
      <c r="BV439" s="189"/>
      <c r="BW439" s="189"/>
      <c r="BX439" s="189"/>
      <c r="BY439" s="189"/>
      <c r="BZ439" s="189"/>
      <c r="CA439" s="189"/>
      <c r="CB439" s="189"/>
      <c r="CC439" s="189"/>
      <c r="CD439" s="189"/>
      <c r="CE439" s="189"/>
      <c r="CF439" s="189"/>
      <c r="CG439" s="189"/>
      <c r="CH439" s="189"/>
      <c r="CI439" s="189"/>
      <c r="CJ439" s="189"/>
      <c r="CK439" s="189"/>
      <c r="CL439" s="189"/>
      <c r="CM439" s="189"/>
      <c r="CN439" s="189"/>
      <c r="CO439" s="189"/>
      <c r="CP439" s="189"/>
      <c r="CQ439" s="189"/>
      <c r="CR439" s="189"/>
      <c r="CS439" s="189"/>
      <c r="CT439" s="189"/>
      <c r="CU439" s="189"/>
      <c r="CV439" s="189"/>
    </row>
    <row r="440" spans="1:100" s="94" customFormat="1" ht="12.5" x14ac:dyDescent="0.25">
      <c r="A440" s="189"/>
      <c r="B440" s="189"/>
      <c r="C440" s="189"/>
      <c r="D440" s="189"/>
      <c r="E440" s="189"/>
      <c r="F440" s="189"/>
      <c r="G440" s="189"/>
      <c r="H440" s="111"/>
      <c r="I440" s="137"/>
      <c r="J440" s="191"/>
      <c r="K440" s="189"/>
      <c r="L440" s="192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89"/>
      <c r="AT440" s="189"/>
      <c r="AU440" s="189"/>
      <c r="AV440" s="189"/>
      <c r="AW440" s="189"/>
      <c r="AX440" s="189"/>
      <c r="AY440" s="189"/>
      <c r="AZ440" s="189"/>
      <c r="BA440" s="189"/>
      <c r="BB440" s="189"/>
      <c r="BC440" s="189"/>
      <c r="BD440" s="189"/>
      <c r="BE440" s="189"/>
      <c r="BF440" s="189"/>
      <c r="BG440" s="189"/>
      <c r="BH440" s="189"/>
      <c r="BI440" s="189"/>
      <c r="BJ440" s="189"/>
      <c r="BK440" s="189"/>
      <c r="BL440" s="189"/>
      <c r="BM440" s="189"/>
      <c r="BN440" s="189"/>
      <c r="BO440" s="189"/>
      <c r="BP440" s="189"/>
      <c r="BQ440" s="189"/>
      <c r="BR440" s="189"/>
      <c r="BS440" s="189"/>
      <c r="BT440" s="189"/>
      <c r="BU440" s="189"/>
      <c r="BV440" s="189"/>
      <c r="BW440" s="189"/>
      <c r="BX440" s="189"/>
      <c r="BY440" s="189"/>
      <c r="BZ440" s="189"/>
      <c r="CA440" s="189"/>
      <c r="CB440" s="189"/>
      <c r="CC440" s="189"/>
      <c r="CD440" s="189"/>
      <c r="CE440" s="189"/>
      <c r="CF440" s="189"/>
      <c r="CG440" s="189"/>
      <c r="CH440" s="189"/>
      <c r="CI440" s="189"/>
      <c r="CJ440" s="189"/>
      <c r="CK440" s="189"/>
      <c r="CL440" s="189"/>
      <c r="CM440" s="189"/>
      <c r="CN440" s="189"/>
      <c r="CO440" s="189"/>
      <c r="CP440" s="189"/>
      <c r="CQ440" s="189"/>
      <c r="CR440" s="189"/>
      <c r="CS440" s="189"/>
      <c r="CT440" s="189"/>
      <c r="CU440" s="189"/>
      <c r="CV440" s="189"/>
    </row>
    <row r="441" spans="1:100" s="94" customFormat="1" ht="12.5" x14ac:dyDescent="0.25">
      <c r="A441" s="189"/>
      <c r="B441" s="189"/>
      <c r="C441" s="189"/>
      <c r="D441" s="189"/>
      <c r="E441" s="189"/>
      <c r="F441" s="189"/>
      <c r="G441" s="189"/>
      <c r="H441" s="111"/>
      <c r="I441" s="137"/>
      <c r="J441" s="191"/>
      <c r="K441" s="189"/>
      <c r="L441" s="192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89"/>
      <c r="AT441" s="189"/>
      <c r="AU441" s="189"/>
      <c r="AV441" s="189"/>
      <c r="AW441" s="189"/>
      <c r="AX441" s="189"/>
      <c r="AY441" s="189"/>
      <c r="AZ441" s="189"/>
      <c r="BA441" s="189"/>
      <c r="BB441" s="189"/>
      <c r="BC441" s="189"/>
      <c r="BD441" s="189"/>
      <c r="BE441" s="189"/>
      <c r="BF441" s="189"/>
      <c r="BG441" s="189"/>
      <c r="BH441" s="189"/>
      <c r="BI441" s="189"/>
      <c r="BJ441" s="189"/>
      <c r="BK441" s="189"/>
      <c r="BL441" s="189"/>
      <c r="BM441" s="189"/>
      <c r="BN441" s="189"/>
      <c r="BO441" s="189"/>
      <c r="BP441" s="189"/>
      <c r="BQ441" s="189"/>
      <c r="BR441" s="189"/>
      <c r="BS441" s="189"/>
      <c r="BT441" s="189"/>
      <c r="BU441" s="189"/>
      <c r="BV441" s="189"/>
      <c r="BW441" s="189"/>
      <c r="BX441" s="189"/>
      <c r="BY441" s="189"/>
      <c r="BZ441" s="189"/>
      <c r="CA441" s="189"/>
      <c r="CB441" s="189"/>
      <c r="CC441" s="189"/>
      <c r="CD441" s="189"/>
      <c r="CE441" s="189"/>
      <c r="CF441" s="189"/>
      <c r="CG441" s="189"/>
      <c r="CH441" s="189"/>
      <c r="CI441" s="189"/>
      <c r="CJ441" s="189"/>
      <c r="CK441" s="189"/>
      <c r="CL441" s="189"/>
      <c r="CM441" s="189"/>
      <c r="CN441" s="189"/>
      <c r="CO441" s="189"/>
      <c r="CP441" s="189"/>
      <c r="CQ441" s="189"/>
      <c r="CR441" s="189"/>
      <c r="CS441" s="189"/>
      <c r="CT441" s="189"/>
      <c r="CU441" s="189"/>
      <c r="CV441" s="189"/>
    </row>
    <row r="442" spans="1:100" s="94" customFormat="1" ht="12.5" x14ac:dyDescent="0.25">
      <c r="A442" s="189"/>
      <c r="B442" s="189"/>
      <c r="C442" s="189"/>
      <c r="D442" s="189"/>
      <c r="E442" s="189"/>
      <c r="F442" s="189"/>
      <c r="G442" s="189"/>
      <c r="H442" s="111"/>
      <c r="I442" s="137"/>
      <c r="J442" s="191"/>
      <c r="K442" s="189"/>
      <c r="L442" s="192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89"/>
      <c r="AT442" s="189"/>
      <c r="AU442" s="189"/>
      <c r="AV442" s="189"/>
      <c r="AW442" s="189"/>
      <c r="AX442" s="189"/>
      <c r="AY442" s="189"/>
      <c r="AZ442" s="189"/>
      <c r="BA442" s="189"/>
      <c r="BB442" s="189"/>
      <c r="BC442" s="189"/>
      <c r="BD442" s="189"/>
      <c r="BE442" s="189"/>
      <c r="BF442" s="189"/>
      <c r="BG442" s="189"/>
      <c r="BH442" s="189"/>
      <c r="BI442" s="189"/>
      <c r="BJ442" s="189"/>
      <c r="BK442" s="189"/>
      <c r="BL442" s="189"/>
      <c r="BM442" s="189"/>
      <c r="BN442" s="189"/>
      <c r="BO442" s="189"/>
      <c r="BP442" s="189"/>
      <c r="BQ442" s="189"/>
      <c r="BR442" s="189"/>
      <c r="BS442" s="189"/>
      <c r="BT442" s="189"/>
      <c r="BU442" s="189"/>
      <c r="BV442" s="189"/>
      <c r="BW442" s="189"/>
      <c r="BX442" s="189"/>
      <c r="BY442" s="189"/>
      <c r="BZ442" s="189"/>
      <c r="CA442" s="189"/>
      <c r="CB442" s="189"/>
      <c r="CC442" s="189"/>
      <c r="CD442" s="189"/>
      <c r="CE442" s="189"/>
      <c r="CF442" s="189"/>
      <c r="CG442" s="189"/>
      <c r="CH442" s="189"/>
      <c r="CI442" s="189"/>
      <c r="CJ442" s="189"/>
      <c r="CK442" s="189"/>
      <c r="CL442" s="189"/>
      <c r="CM442" s="189"/>
      <c r="CN442" s="189"/>
      <c r="CO442" s="189"/>
      <c r="CP442" s="189"/>
      <c r="CQ442" s="189"/>
      <c r="CR442" s="189"/>
      <c r="CS442" s="189"/>
      <c r="CT442" s="189"/>
      <c r="CU442" s="189"/>
      <c r="CV442" s="189"/>
    </row>
    <row r="443" spans="1:100" s="94" customFormat="1" ht="12.5" x14ac:dyDescent="0.25">
      <c r="A443" s="189"/>
      <c r="B443" s="189"/>
      <c r="C443" s="189"/>
      <c r="D443" s="189"/>
      <c r="E443" s="189"/>
      <c r="F443" s="189"/>
      <c r="G443" s="189"/>
      <c r="H443" s="111"/>
      <c r="I443" s="137"/>
      <c r="J443" s="191"/>
      <c r="K443" s="189"/>
      <c r="L443" s="192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89"/>
      <c r="AT443" s="189"/>
      <c r="AU443" s="189"/>
      <c r="AV443" s="189"/>
      <c r="AW443" s="189"/>
      <c r="AX443" s="189"/>
      <c r="AY443" s="189"/>
      <c r="AZ443" s="189"/>
      <c r="BA443" s="189"/>
      <c r="BB443" s="189"/>
      <c r="BC443" s="189"/>
      <c r="BD443" s="189"/>
      <c r="BE443" s="189"/>
      <c r="BF443" s="189"/>
      <c r="BG443" s="189"/>
      <c r="BH443" s="189"/>
      <c r="BI443" s="189"/>
      <c r="BJ443" s="189"/>
      <c r="BK443" s="189"/>
      <c r="BL443" s="189"/>
      <c r="BM443" s="189"/>
      <c r="BN443" s="189"/>
      <c r="BO443" s="189"/>
      <c r="BP443" s="189"/>
      <c r="BQ443" s="189"/>
      <c r="BR443" s="189"/>
      <c r="BS443" s="189"/>
      <c r="BT443" s="189"/>
      <c r="BU443" s="189"/>
      <c r="BV443" s="189"/>
      <c r="BW443" s="189"/>
      <c r="BX443" s="189"/>
      <c r="BY443" s="189"/>
      <c r="BZ443" s="189"/>
      <c r="CA443" s="189"/>
      <c r="CB443" s="189"/>
      <c r="CC443" s="189"/>
      <c r="CD443" s="189"/>
      <c r="CE443" s="189"/>
      <c r="CF443" s="189"/>
      <c r="CG443" s="189"/>
      <c r="CH443" s="189"/>
      <c r="CI443" s="189"/>
      <c r="CJ443" s="189"/>
      <c r="CK443" s="189"/>
      <c r="CL443" s="189"/>
      <c r="CM443" s="189"/>
      <c r="CN443" s="189"/>
      <c r="CO443" s="189"/>
      <c r="CP443" s="189"/>
      <c r="CQ443" s="189"/>
      <c r="CR443" s="189"/>
      <c r="CS443" s="189"/>
      <c r="CT443" s="189"/>
      <c r="CU443" s="189"/>
      <c r="CV443" s="189"/>
    </row>
    <row r="444" spans="1:100" s="94" customFormat="1" ht="12.5" x14ac:dyDescent="0.25">
      <c r="A444" s="189"/>
      <c r="B444" s="189"/>
      <c r="C444" s="189"/>
      <c r="D444" s="189"/>
      <c r="E444" s="189"/>
      <c r="F444" s="189"/>
      <c r="G444" s="189"/>
      <c r="H444" s="111"/>
      <c r="I444" s="137"/>
      <c r="J444" s="191"/>
      <c r="K444" s="189"/>
      <c r="L444" s="192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89"/>
      <c r="AT444" s="189"/>
      <c r="AU444" s="189"/>
      <c r="AV444" s="189"/>
      <c r="AW444" s="189"/>
      <c r="AX444" s="189"/>
      <c r="AY444" s="189"/>
      <c r="AZ444" s="189"/>
      <c r="BA444" s="189"/>
      <c r="BB444" s="189"/>
      <c r="BC444" s="189"/>
      <c r="BD444" s="189"/>
      <c r="BE444" s="189"/>
      <c r="BF444" s="189"/>
      <c r="BG444" s="189"/>
      <c r="BH444" s="189"/>
      <c r="BI444" s="189"/>
      <c r="BJ444" s="189"/>
      <c r="BK444" s="189"/>
      <c r="BL444" s="189"/>
      <c r="BM444" s="189"/>
      <c r="BN444" s="189"/>
      <c r="BO444" s="189"/>
      <c r="BP444" s="189"/>
      <c r="BQ444" s="189"/>
      <c r="BR444" s="189"/>
      <c r="BS444" s="189"/>
      <c r="BT444" s="189"/>
      <c r="BU444" s="189"/>
      <c r="BV444" s="189"/>
      <c r="BW444" s="189"/>
      <c r="BX444" s="189"/>
      <c r="BY444" s="189"/>
      <c r="BZ444" s="189"/>
      <c r="CA444" s="189"/>
      <c r="CB444" s="189"/>
      <c r="CC444" s="189"/>
      <c r="CD444" s="189"/>
      <c r="CE444" s="189"/>
      <c r="CF444" s="189"/>
      <c r="CG444" s="189"/>
      <c r="CH444" s="189"/>
      <c r="CI444" s="189"/>
      <c r="CJ444" s="189"/>
      <c r="CK444" s="189"/>
      <c r="CL444" s="189"/>
      <c r="CM444" s="189"/>
      <c r="CN444" s="189"/>
      <c r="CO444" s="189"/>
      <c r="CP444" s="189"/>
      <c r="CQ444" s="189"/>
      <c r="CR444" s="189"/>
      <c r="CS444" s="189"/>
      <c r="CT444" s="189"/>
      <c r="CU444" s="189"/>
      <c r="CV444" s="189"/>
    </row>
    <row r="445" spans="1:100" s="94" customFormat="1" ht="12.5" x14ac:dyDescent="0.25">
      <c r="A445" s="189"/>
      <c r="B445" s="189"/>
      <c r="C445" s="189"/>
      <c r="D445" s="189"/>
      <c r="E445" s="189"/>
      <c r="F445" s="189"/>
      <c r="G445" s="189"/>
      <c r="H445" s="111"/>
      <c r="I445" s="137"/>
      <c r="J445" s="191"/>
      <c r="K445" s="189"/>
      <c r="L445" s="192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89"/>
      <c r="AT445" s="189"/>
      <c r="AU445" s="189"/>
      <c r="AV445" s="189"/>
      <c r="AW445" s="189"/>
      <c r="AX445" s="189"/>
      <c r="AY445" s="189"/>
      <c r="AZ445" s="189"/>
      <c r="BA445" s="189"/>
      <c r="BB445" s="189"/>
      <c r="BC445" s="189"/>
      <c r="BD445" s="189"/>
      <c r="BE445" s="189"/>
      <c r="BF445" s="189"/>
      <c r="BG445" s="189"/>
      <c r="BH445" s="189"/>
      <c r="BI445" s="189"/>
      <c r="BJ445" s="189"/>
      <c r="BK445" s="189"/>
      <c r="BL445" s="189"/>
      <c r="BM445" s="189"/>
      <c r="BN445" s="189"/>
      <c r="BO445" s="189"/>
      <c r="BP445" s="189"/>
      <c r="BQ445" s="189"/>
      <c r="BR445" s="189"/>
      <c r="BS445" s="189"/>
      <c r="BT445" s="189"/>
      <c r="BU445" s="189"/>
      <c r="BV445" s="189"/>
      <c r="BW445" s="189"/>
      <c r="BX445" s="189"/>
      <c r="BY445" s="189"/>
      <c r="BZ445" s="189"/>
      <c r="CA445" s="189"/>
      <c r="CB445" s="189"/>
      <c r="CC445" s="189"/>
      <c r="CD445" s="189"/>
      <c r="CE445" s="189"/>
      <c r="CF445" s="189"/>
      <c r="CG445" s="189"/>
      <c r="CH445" s="189"/>
      <c r="CI445" s="189"/>
      <c r="CJ445" s="189"/>
      <c r="CK445" s="189"/>
      <c r="CL445" s="189"/>
      <c r="CM445" s="189"/>
      <c r="CN445" s="189"/>
      <c r="CO445" s="189"/>
      <c r="CP445" s="189"/>
      <c r="CQ445" s="189"/>
      <c r="CR445" s="189"/>
      <c r="CS445" s="189"/>
      <c r="CT445" s="189"/>
      <c r="CU445" s="189"/>
      <c r="CV445" s="189"/>
    </row>
    <row r="446" spans="1:100" s="94" customFormat="1" ht="12.5" x14ac:dyDescent="0.25">
      <c r="A446" s="189"/>
      <c r="B446" s="189"/>
      <c r="C446" s="189"/>
      <c r="D446" s="189"/>
      <c r="E446" s="189"/>
      <c r="F446" s="189"/>
      <c r="G446" s="189"/>
      <c r="H446" s="111"/>
      <c r="I446" s="137"/>
      <c r="J446" s="191"/>
      <c r="K446" s="189"/>
      <c r="L446" s="192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89"/>
      <c r="AT446" s="189"/>
      <c r="AU446" s="189"/>
      <c r="AV446" s="189"/>
      <c r="AW446" s="189"/>
      <c r="AX446" s="189"/>
      <c r="AY446" s="189"/>
      <c r="AZ446" s="189"/>
      <c r="BA446" s="189"/>
      <c r="BB446" s="189"/>
      <c r="BC446" s="189"/>
      <c r="BD446" s="189"/>
      <c r="BE446" s="189"/>
      <c r="BF446" s="189"/>
      <c r="BG446" s="189"/>
      <c r="BH446" s="189"/>
      <c r="BI446" s="189"/>
      <c r="BJ446" s="189"/>
      <c r="BK446" s="189"/>
      <c r="BL446" s="189"/>
      <c r="BM446" s="189"/>
      <c r="BN446" s="189"/>
      <c r="BO446" s="189"/>
      <c r="BP446" s="189"/>
      <c r="BQ446" s="189"/>
      <c r="BR446" s="189"/>
      <c r="BS446" s="189"/>
      <c r="BT446" s="189"/>
      <c r="BU446" s="189"/>
      <c r="BV446" s="189"/>
      <c r="BW446" s="189"/>
      <c r="BX446" s="189"/>
      <c r="BY446" s="189"/>
      <c r="BZ446" s="189"/>
      <c r="CA446" s="189"/>
      <c r="CB446" s="189"/>
      <c r="CC446" s="189"/>
      <c r="CD446" s="189"/>
      <c r="CE446" s="189"/>
      <c r="CF446" s="189"/>
      <c r="CG446" s="189"/>
      <c r="CH446" s="189"/>
      <c r="CI446" s="189"/>
      <c r="CJ446" s="189"/>
      <c r="CK446" s="189"/>
      <c r="CL446" s="189"/>
      <c r="CM446" s="189"/>
      <c r="CN446" s="189"/>
      <c r="CO446" s="189"/>
      <c r="CP446" s="189"/>
      <c r="CQ446" s="189"/>
      <c r="CR446" s="189"/>
      <c r="CS446" s="189"/>
      <c r="CT446" s="189"/>
      <c r="CU446" s="189"/>
      <c r="CV446" s="189"/>
    </row>
    <row r="447" spans="1:100" s="94" customFormat="1" ht="12.5" x14ac:dyDescent="0.25">
      <c r="A447" s="189"/>
      <c r="B447" s="189"/>
      <c r="C447" s="189"/>
      <c r="D447" s="189"/>
      <c r="E447" s="189"/>
      <c r="F447" s="189"/>
      <c r="G447" s="189"/>
      <c r="H447" s="111"/>
      <c r="I447" s="137"/>
      <c r="J447" s="191"/>
      <c r="K447" s="189"/>
      <c r="L447" s="192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  <c r="AK447" s="189"/>
      <c r="AL447" s="189"/>
      <c r="AM447" s="189"/>
      <c r="AN447" s="189"/>
      <c r="AO447" s="189"/>
      <c r="AP447" s="189"/>
      <c r="AQ447" s="189"/>
      <c r="AR447" s="189"/>
      <c r="AS447" s="189"/>
      <c r="AT447" s="189"/>
      <c r="AU447" s="189"/>
      <c r="AV447" s="189"/>
      <c r="AW447" s="189"/>
      <c r="AX447" s="189"/>
      <c r="AY447" s="189"/>
      <c r="AZ447" s="189"/>
      <c r="BA447" s="189"/>
      <c r="BB447" s="189"/>
      <c r="BC447" s="189"/>
      <c r="BD447" s="189"/>
      <c r="BE447" s="189"/>
      <c r="BF447" s="189"/>
      <c r="BG447" s="189"/>
      <c r="BH447" s="189"/>
      <c r="BI447" s="189"/>
      <c r="BJ447" s="189"/>
      <c r="BK447" s="189"/>
      <c r="BL447" s="189"/>
      <c r="BM447" s="189"/>
      <c r="BN447" s="189"/>
      <c r="BO447" s="189"/>
      <c r="BP447" s="189"/>
      <c r="BQ447" s="189"/>
      <c r="BR447" s="189"/>
      <c r="BS447" s="189"/>
      <c r="BT447" s="189"/>
      <c r="BU447" s="189"/>
      <c r="BV447" s="189"/>
      <c r="BW447" s="189"/>
      <c r="BX447" s="189"/>
      <c r="BY447" s="189"/>
      <c r="BZ447" s="189"/>
      <c r="CA447" s="189"/>
      <c r="CB447" s="189"/>
      <c r="CC447" s="189"/>
      <c r="CD447" s="189"/>
      <c r="CE447" s="189"/>
      <c r="CF447" s="189"/>
      <c r="CG447" s="189"/>
      <c r="CH447" s="189"/>
      <c r="CI447" s="189"/>
      <c r="CJ447" s="189"/>
      <c r="CK447" s="189"/>
      <c r="CL447" s="189"/>
      <c r="CM447" s="189"/>
      <c r="CN447" s="189"/>
      <c r="CO447" s="189"/>
      <c r="CP447" s="189"/>
      <c r="CQ447" s="189"/>
      <c r="CR447" s="189"/>
      <c r="CS447" s="189"/>
      <c r="CT447" s="189"/>
      <c r="CU447" s="189"/>
      <c r="CV447" s="189"/>
    </row>
    <row r="448" spans="1:100" s="94" customFormat="1" ht="12.5" x14ac:dyDescent="0.25">
      <c r="A448" s="189"/>
      <c r="B448" s="189"/>
      <c r="C448" s="189"/>
      <c r="D448" s="189"/>
      <c r="E448" s="189"/>
      <c r="F448" s="189"/>
      <c r="G448" s="189"/>
      <c r="H448" s="111"/>
      <c r="I448" s="137"/>
      <c r="J448" s="191"/>
      <c r="K448" s="189"/>
      <c r="L448" s="192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9"/>
      <c r="AN448" s="189"/>
      <c r="AO448" s="189"/>
      <c r="AP448" s="189"/>
      <c r="AQ448" s="189"/>
      <c r="AR448" s="189"/>
      <c r="AS448" s="189"/>
      <c r="AT448" s="189"/>
      <c r="AU448" s="189"/>
      <c r="AV448" s="189"/>
      <c r="AW448" s="189"/>
      <c r="AX448" s="189"/>
      <c r="AY448" s="189"/>
      <c r="AZ448" s="189"/>
      <c r="BA448" s="189"/>
      <c r="BB448" s="189"/>
      <c r="BC448" s="189"/>
      <c r="BD448" s="189"/>
      <c r="BE448" s="189"/>
      <c r="BF448" s="189"/>
      <c r="BG448" s="189"/>
      <c r="BH448" s="189"/>
      <c r="BI448" s="189"/>
      <c r="BJ448" s="189"/>
      <c r="BK448" s="189"/>
      <c r="BL448" s="189"/>
      <c r="BM448" s="189"/>
      <c r="BN448" s="189"/>
      <c r="BO448" s="189"/>
      <c r="BP448" s="189"/>
      <c r="BQ448" s="189"/>
      <c r="BR448" s="189"/>
      <c r="BS448" s="189"/>
      <c r="BT448" s="189"/>
      <c r="BU448" s="189"/>
      <c r="BV448" s="189"/>
      <c r="BW448" s="189"/>
      <c r="BX448" s="189"/>
      <c r="BY448" s="189"/>
      <c r="BZ448" s="189"/>
      <c r="CA448" s="189"/>
      <c r="CB448" s="189"/>
      <c r="CC448" s="189"/>
      <c r="CD448" s="189"/>
      <c r="CE448" s="189"/>
      <c r="CF448" s="189"/>
      <c r="CG448" s="189"/>
      <c r="CH448" s="189"/>
      <c r="CI448" s="189"/>
      <c r="CJ448" s="189"/>
      <c r="CK448" s="189"/>
      <c r="CL448" s="189"/>
      <c r="CM448" s="189"/>
      <c r="CN448" s="189"/>
      <c r="CO448" s="189"/>
      <c r="CP448" s="189"/>
      <c r="CQ448" s="189"/>
      <c r="CR448" s="189"/>
      <c r="CS448" s="189"/>
      <c r="CT448" s="189"/>
      <c r="CU448" s="189"/>
      <c r="CV448" s="189"/>
    </row>
    <row r="449" spans="1:100" s="94" customFormat="1" ht="12.5" x14ac:dyDescent="0.25">
      <c r="A449" s="189"/>
      <c r="B449" s="189"/>
      <c r="C449" s="189"/>
      <c r="D449" s="189"/>
      <c r="E449" s="189"/>
      <c r="F449" s="189"/>
      <c r="G449" s="189"/>
      <c r="H449" s="111"/>
      <c r="I449" s="137"/>
      <c r="J449" s="191"/>
      <c r="K449" s="189"/>
      <c r="L449" s="192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89"/>
      <c r="AT449" s="189"/>
      <c r="AU449" s="189"/>
      <c r="AV449" s="189"/>
      <c r="AW449" s="189"/>
      <c r="AX449" s="189"/>
      <c r="AY449" s="189"/>
      <c r="AZ449" s="189"/>
      <c r="BA449" s="189"/>
      <c r="BB449" s="189"/>
      <c r="BC449" s="189"/>
      <c r="BD449" s="189"/>
      <c r="BE449" s="189"/>
      <c r="BF449" s="189"/>
      <c r="BG449" s="189"/>
      <c r="BH449" s="189"/>
      <c r="BI449" s="189"/>
      <c r="BJ449" s="189"/>
      <c r="BK449" s="189"/>
      <c r="BL449" s="189"/>
      <c r="BM449" s="189"/>
      <c r="BN449" s="189"/>
      <c r="BO449" s="189"/>
      <c r="BP449" s="189"/>
      <c r="BQ449" s="189"/>
      <c r="BR449" s="189"/>
      <c r="BS449" s="189"/>
      <c r="BT449" s="189"/>
      <c r="BU449" s="189"/>
      <c r="BV449" s="189"/>
      <c r="BW449" s="189"/>
      <c r="BX449" s="189"/>
      <c r="BY449" s="189"/>
      <c r="BZ449" s="189"/>
      <c r="CA449" s="189"/>
      <c r="CB449" s="189"/>
      <c r="CC449" s="189"/>
      <c r="CD449" s="189"/>
      <c r="CE449" s="189"/>
      <c r="CF449" s="189"/>
      <c r="CG449" s="189"/>
      <c r="CH449" s="189"/>
      <c r="CI449" s="189"/>
      <c r="CJ449" s="189"/>
      <c r="CK449" s="189"/>
      <c r="CL449" s="189"/>
      <c r="CM449" s="189"/>
      <c r="CN449" s="189"/>
      <c r="CO449" s="189"/>
      <c r="CP449" s="189"/>
      <c r="CQ449" s="189"/>
      <c r="CR449" s="189"/>
      <c r="CS449" s="189"/>
      <c r="CT449" s="189"/>
      <c r="CU449" s="189"/>
      <c r="CV449" s="189"/>
    </row>
    <row r="450" spans="1:100" s="94" customFormat="1" ht="12.5" x14ac:dyDescent="0.25">
      <c r="A450" s="189"/>
      <c r="B450" s="189"/>
      <c r="C450" s="189"/>
      <c r="D450" s="189"/>
      <c r="E450" s="189"/>
      <c r="F450" s="189"/>
      <c r="G450" s="189"/>
      <c r="H450" s="111"/>
      <c r="I450" s="137"/>
      <c r="J450" s="191"/>
      <c r="K450" s="189"/>
      <c r="L450" s="192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  <c r="AK450" s="189"/>
      <c r="AL450" s="189"/>
      <c r="AM450" s="189"/>
      <c r="AN450" s="189"/>
      <c r="AO450" s="189"/>
      <c r="AP450" s="189"/>
      <c r="AQ450" s="189"/>
      <c r="AR450" s="189"/>
      <c r="AS450" s="189"/>
      <c r="AT450" s="189"/>
      <c r="AU450" s="189"/>
      <c r="AV450" s="189"/>
      <c r="AW450" s="189"/>
      <c r="AX450" s="189"/>
      <c r="AY450" s="189"/>
      <c r="AZ450" s="189"/>
      <c r="BA450" s="189"/>
      <c r="BB450" s="189"/>
      <c r="BC450" s="189"/>
      <c r="BD450" s="189"/>
      <c r="BE450" s="189"/>
      <c r="BF450" s="189"/>
      <c r="BG450" s="189"/>
      <c r="BH450" s="189"/>
      <c r="BI450" s="189"/>
      <c r="BJ450" s="189"/>
      <c r="BK450" s="189"/>
      <c r="BL450" s="189"/>
      <c r="BM450" s="189"/>
      <c r="BN450" s="189"/>
      <c r="BO450" s="189"/>
      <c r="BP450" s="189"/>
      <c r="BQ450" s="189"/>
      <c r="BR450" s="189"/>
      <c r="BS450" s="189"/>
      <c r="BT450" s="189"/>
      <c r="BU450" s="189"/>
      <c r="BV450" s="189"/>
      <c r="BW450" s="189"/>
      <c r="BX450" s="189"/>
      <c r="BY450" s="189"/>
      <c r="BZ450" s="189"/>
      <c r="CA450" s="189"/>
      <c r="CB450" s="189"/>
      <c r="CC450" s="189"/>
      <c r="CD450" s="189"/>
      <c r="CE450" s="189"/>
      <c r="CF450" s="189"/>
      <c r="CG450" s="189"/>
      <c r="CH450" s="189"/>
      <c r="CI450" s="189"/>
      <c r="CJ450" s="189"/>
      <c r="CK450" s="189"/>
      <c r="CL450" s="189"/>
      <c r="CM450" s="189"/>
      <c r="CN450" s="189"/>
      <c r="CO450" s="189"/>
      <c r="CP450" s="189"/>
      <c r="CQ450" s="189"/>
      <c r="CR450" s="189"/>
      <c r="CS450" s="189"/>
      <c r="CT450" s="189"/>
      <c r="CU450" s="189"/>
      <c r="CV450" s="189"/>
    </row>
    <row r="451" spans="1:100" s="94" customFormat="1" ht="12.5" x14ac:dyDescent="0.25">
      <c r="A451" s="189"/>
      <c r="B451" s="189"/>
      <c r="C451" s="189"/>
      <c r="D451" s="189"/>
      <c r="E451" s="189"/>
      <c r="F451" s="189"/>
      <c r="G451" s="189"/>
      <c r="H451" s="111"/>
      <c r="I451" s="137"/>
      <c r="J451" s="191"/>
      <c r="K451" s="189"/>
      <c r="L451" s="192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189"/>
      <c r="AT451" s="189"/>
      <c r="AU451" s="189"/>
      <c r="AV451" s="189"/>
      <c r="AW451" s="189"/>
      <c r="AX451" s="189"/>
      <c r="AY451" s="189"/>
      <c r="AZ451" s="189"/>
      <c r="BA451" s="189"/>
      <c r="BB451" s="189"/>
      <c r="BC451" s="189"/>
      <c r="BD451" s="189"/>
      <c r="BE451" s="189"/>
      <c r="BF451" s="189"/>
      <c r="BG451" s="189"/>
      <c r="BH451" s="189"/>
      <c r="BI451" s="189"/>
      <c r="BJ451" s="189"/>
      <c r="BK451" s="189"/>
      <c r="BL451" s="189"/>
      <c r="BM451" s="189"/>
      <c r="BN451" s="189"/>
      <c r="BO451" s="189"/>
      <c r="BP451" s="189"/>
      <c r="BQ451" s="189"/>
      <c r="BR451" s="189"/>
      <c r="BS451" s="189"/>
      <c r="BT451" s="189"/>
      <c r="BU451" s="189"/>
      <c r="BV451" s="189"/>
      <c r="BW451" s="189"/>
      <c r="BX451" s="189"/>
      <c r="BY451" s="189"/>
      <c r="BZ451" s="189"/>
      <c r="CA451" s="189"/>
      <c r="CB451" s="189"/>
      <c r="CC451" s="189"/>
      <c r="CD451" s="189"/>
      <c r="CE451" s="189"/>
      <c r="CF451" s="189"/>
      <c r="CG451" s="189"/>
      <c r="CH451" s="189"/>
      <c r="CI451" s="189"/>
      <c r="CJ451" s="189"/>
      <c r="CK451" s="189"/>
      <c r="CL451" s="189"/>
      <c r="CM451" s="189"/>
      <c r="CN451" s="189"/>
      <c r="CO451" s="189"/>
      <c r="CP451" s="189"/>
      <c r="CQ451" s="189"/>
      <c r="CR451" s="189"/>
      <c r="CS451" s="189"/>
      <c r="CT451" s="189"/>
      <c r="CU451" s="189"/>
      <c r="CV451" s="189"/>
    </row>
    <row r="452" spans="1:100" s="94" customFormat="1" ht="12.5" x14ac:dyDescent="0.25">
      <c r="A452" s="189"/>
      <c r="B452" s="189"/>
      <c r="C452" s="189"/>
      <c r="D452" s="189"/>
      <c r="E452" s="189"/>
      <c r="F452" s="189"/>
      <c r="G452" s="189"/>
      <c r="H452" s="111"/>
      <c r="I452" s="137"/>
      <c r="J452" s="191"/>
      <c r="K452" s="189"/>
      <c r="L452" s="192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  <c r="AK452" s="189"/>
      <c r="AL452" s="189"/>
      <c r="AM452" s="189"/>
      <c r="AN452" s="189"/>
      <c r="AO452" s="189"/>
      <c r="AP452" s="189"/>
      <c r="AQ452" s="189"/>
      <c r="AR452" s="189"/>
      <c r="AS452" s="189"/>
      <c r="AT452" s="189"/>
      <c r="AU452" s="189"/>
      <c r="AV452" s="189"/>
      <c r="AW452" s="189"/>
      <c r="AX452" s="189"/>
      <c r="AY452" s="189"/>
      <c r="AZ452" s="189"/>
      <c r="BA452" s="189"/>
      <c r="BB452" s="189"/>
      <c r="BC452" s="189"/>
      <c r="BD452" s="189"/>
      <c r="BE452" s="189"/>
      <c r="BF452" s="189"/>
      <c r="BG452" s="189"/>
      <c r="BH452" s="189"/>
      <c r="BI452" s="189"/>
      <c r="BJ452" s="189"/>
      <c r="BK452" s="189"/>
      <c r="BL452" s="189"/>
      <c r="BM452" s="189"/>
      <c r="BN452" s="189"/>
      <c r="BO452" s="189"/>
      <c r="BP452" s="189"/>
      <c r="BQ452" s="189"/>
      <c r="BR452" s="189"/>
      <c r="BS452" s="189"/>
      <c r="BT452" s="189"/>
      <c r="BU452" s="189"/>
      <c r="BV452" s="189"/>
      <c r="BW452" s="189"/>
      <c r="BX452" s="189"/>
      <c r="BY452" s="189"/>
      <c r="BZ452" s="189"/>
      <c r="CA452" s="189"/>
      <c r="CB452" s="189"/>
      <c r="CC452" s="189"/>
      <c r="CD452" s="189"/>
      <c r="CE452" s="189"/>
      <c r="CF452" s="189"/>
      <c r="CG452" s="189"/>
      <c r="CH452" s="189"/>
      <c r="CI452" s="189"/>
      <c r="CJ452" s="189"/>
      <c r="CK452" s="189"/>
      <c r="CL452" s="189"/>
      <c r="CM452" s="189"/>
      <c r="CN452" s="189"/>
      <c r="CO452" s="189"/>
      <c r="CP452" s="189"/>
      <c r="CQ452" s="189"/>
      <c r="CR452" s="189"/>
      <c r="CS452" s="189"/>
      <c r="CT452" s="189"/>
      <c r="CU452" s="189"/>
      <c r="CV452" s="189"/>
    </row>
    <row r="453" spans="1:100" s="94" customFormat="1" ht="12.5" x14ac:dyDescent="0.25">
      <c r="A453" s="189"/>
      <c r="B453" s="189"/>
      <c r="C453" s="189"/>
      <c r="D453" s="189"/>
      <c r="E453" s="189"/>
      <c r="F453" s="189"/>
      <c r="G453" s="189"/>
      <c r="H453" s="111"/>
      <c r="I453" s="137"/>
      <c r="J453" s="191"/>
      <c r="K453" s="189"/>
      <c r="L453" s="192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189"/>
      <c r="AT453" s="189"/>
      <c r="AU453" s="189"/>
      <c r="AV453" s="189"/>
      <c r="AW453" s="189"/>
      <c r="AX453" s="189"/>
      <c r="AY453" s="189"/>
      <c r="AZ453" s="189"/>
      <c r="BA453" s="189"/>
      <c r="BB453" s="189"/>
      <c r="BC453" s="189"/>
      <c r="BD453" s="189"/>
      <c r="BE453" s="189"/>
      <c r="BF453" s="189"/>
      <c r="BG453" s="189"/>
      <c r="BH453" s="189"/>
      <c r="BI453" s="189"/>
      <c r="BJ453" s="189"/>
      <c r="BK453" s="189"/>
      <c r="BL453" s="189"/>
      <c r="BM453" s="189"/>
      <c r="BN453" s="189"/>
      <c r="BO453" s="189"/>
      <c r="BP453" s="189"/>
      <c r="BQ453" s="189"/>
      <c r="BR453" s="189"/>
      <c r="BS453" s="189"/>
      <c r="BT453" s="189"/>
      <c r="BU453" s="189"/>
      <c r="BV453" s="189"/>
      <c r="BW453" s="189"/>
      <c r="BX453" s="189"/>
      <c r="BY453" s="189"/>
      <c r="BZ453" s="189"/>
      <c r="CA453" s="189"/>
      <c r="CB453" s="189"/>
      <c r="CC453" s="189"/>
      <c r="CD453" s="189"/>
      <c r="CE453" s="189"/>
      <c r="CF453" s="189"/>
      <c r="CG453" s="189"/>
      <c r="CH453" s="189"/>
      <c r="CI453" s="189"/>
      <c r="CJ453" s="189"/>
      <c r="CK453" s="189"/>
      <c r="CL453" s="189"/>
      <c r="CM453" s="189"/>
      <c r="CN453" s="189"/>
      <c r="CO453" s="189"/>
      <c r="CP453" s="189"/>
      <c r="CQ453" s="189"/>
      <c r="CR453" s="189"/>
      <c r="CS453" s="189"/>
      <c r="CT453" s="189"/>
      <c r="CU453" s="189"/>
      <c r="CV453" s="189"/>
    </row>
    <row r="454" spans="1:100" s="94" customFormat="1" ht="12.5" x14ac:dyDescent="0.25">
      <c r="A454" s="189"/>
      <c r="B454" s="189"/>
      <c r="C454" s="189"/>
      <c r="D454" s="189"/>
      <c r="E454" s="189"/>
      <c r="F454" s="189"/>
      <c r="G454" s="189"/>
      <c r="H454" s="111"/>
      <c r="I454" s="137"/>
      <c r="J454" s="191"/>
      <c r="K454" s="189"/>
      <c r="L454" s="192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  <c r="AK454" s="189"/>
      <c r="AL454" s="189"/>
      <c r="AM454" s="189"/>
      <c r="AN454" s="189"/>
      <c r="AO454" s="189"/>
      <c r="AP454" s="189"/>
      <c r="AQ454" s="189"/>
      <c r="AR454" s="189"/>
      <c r="AS454" s="189"/>
      <c r="AT454" s="189"/>
      <c r="AU454" s="189"/>
      <c r="AV454" s="189"/>
      <c r="AW454" s="189"/>
      <c r="AX454" s="189"/>
      <c r="AY454" s="189"/>
      <c r="AZ454" s="189"/>
      <c r="BA454" s="189"/>
      <c r="BB454" s="189"/>
      <c r="BC454" s="189"/>
      <c r="BD454" s="189"/>
      <c r="BE454" s="189"/>
      <c r="BF454" s="189"/>
      <c r="BG454" s="189"/>
      <c r="BH454" s="189"/>
      <c r="BI454" s="189"/>
      <c r="BJ454" s="189"/>
      <c r="BK454" s="189"/>
      <c r="BL454" s="189"/>
      <c r="BM454" s="189"/>
      <c r="BN454" s="189"/>
      <c r="BO454" s="189"/>
      <c r="BP454" s="189"/>
      <c r="BQ454" s="189"/>
      <c r="BR454" s="189"/>
      <c r="BS454" s="189"/>
      <c r="BT454" s="189"/>
      <c r="BU454" s="189"/>
      <c r="BV454" s="189"/>
      <c r="BW454" s="189"/>
      <c r="BX454" s="189"/>
      <c r="BY454" s="189"/>
      <c r="BZ454" s="189"/>
      <c r="CA454" s="189"/>
      <c r="CB454" s="189"/>
      <c r="CC454" s="189"/>
      <c r="CD454" s="189"/>
      <c r="CE454" s="189"/>
      <c r="CF454" s="189"/>
      <c r="CG454" s="189"/>
      <c r="CH454" s="189"/>
      <c r="CI454" s="189"/>
      <c r="CJ454" s="189"/>
      <c r="CK454" s="189"/>
      <c r="CL454" s="189"/>
      <c r="CM454" s="189"/>
      <c r="CN454" s="189"/>
      <c r="CO454" s="189"/>
      <c r="CP454" s="189"/>
      <c r="CQ454" s="189"/>
      <c r="CR454" s="189"/>
      <c r="CS454" s="189"/>
      <c r="CT454" s="189"/>
      <c r="CU454" s="189"/>
      <c r="CV454" s="189"/>
    </row>
    <row r="455" spans="1:100" s="94" customFormat="1" ht="12.5" x14ac:dyDescent="0.25">
      <c r="A455" s="189"/>
      <c r="B455" s="189"/>
      <c r="C455" s="189"/>
      <c r="D455" s="189"/>
      <c r="E455" s="189"/>
      <c r="F455" s="189"/>
      <c r="G455" s="189"/>
      <c r="H455" s="111"/>
      <c r="I455" s="137"/>
      <c r="J455" s="191"/>
      <c r="K455" s="189"/>
      <c r="L455" s="192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189"/>
      <c r="AT455" s="189"/>
      <c r="AU455" s="189"/>
      <c r="AV455" s="189"/>
      <c r="AW455" s="189"/>
      <c r="AX455" s="189"/>
      <c r="AY455" s="189"/>
      <c r="AZ455" s="189"/>
      <c r="BA455" s="189"/>
      <c r="BB455" s="189"/>
      <c r="BC455" s="189"/>
      <c r="BD455" s="189"/>
      <c r="BE455" s="189"/>
      <c r="BF455" s="189"/>
      <c r="BG455" s="189"/>
      <c r="BH455" s="189"/>
      <c r="BI455" s="189"/>
      <c r="BJ455" s="189"/>
      <c r="BK455" s="189"/>
      <c r="BL455" s="189"/>
      <c r="BM455" s="189"/>
      <c r="BN455" s="189"/>
      <c r="BO455" s="189"/>
      <c r="BP455" s="189"/>
      <c r="BQ455" s="189"/>
      <c r="BR455" s="189"/>
      <c r="BS455" s="189"/>
      <c r="BT455" s="189"/>
      <c r="BU455" s="189"/>
      <c r="BV455" s="189"/>
      <c r="BW455" s="189"/>
      <c r="BX455" s="189"/>
      <c r="BY455" s="189"/>
      <c r="BZ455" s="189"/>
      <c r="CA455" s="189"/>
      <c r="CB455" s="189"/>
      <c r="CC455" s="189"/>
      <c r="CD455" s="189"/>
      <c r="CE455" s="189"/>
      <c r="CF455" s="189"/>
      <c r="CG455" s="189"/>
      <c r="CH455" s="189"/>
      <c r="CI455" s="189"/>
      <c r="CJ455" s="189"/>
      <c r="CK455" s="189"/>
      <c r="CL455" s="189"/>
      <c r="CM455" s="189"/>
      <c r="CN455" s="189"/>
      <c r="CO455" s="189"/>
      <c r="CP455" s="189"/>
      <c r="CQ455" s="189"/>
      <c r="CR455" s="189"/>
      <c r="CS455" s="189"/>
      <c r="CT455" s="189"/>
      <c r="CU455" s="189"/>
      <c r="CV455" s="189"/>
    </row>
    <row r="456" spans="1:100" s="94" customFormat="1" ht="12.5" x14ac:dyDescent="0.25">
      <c r="A456" s="189"/>
      <c r="B456" s="189"/>
      <c r="C456" s="189"/>
      <c r="D456" s="189"/>
      <c r="E456" s="189"/>
      <c r="F456" s="189"/>
      <c r="G456" s="189"/>
      <c r="H456" s="111"/>
      <c r="I456" s="137"/>
      <c r="J456" s="191"/>
      <c r="K456" s="189"/>
      <c r="L456" s="192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89"/>
      <c r="AT456" s="189"/>
      <c r="AU456" s="189"/>
      <c r="AV456" s="189"/>
      <c r="AW456" s="189"/>
      <c r="AX456" s="189"/>
      <c r="AY456" s="189"/>
      <c r="AZ456" s="189"/>
      <c r="BA456" s="189"/>
      <c r="BB456" s="189"/>
      <c r="BC456" s="189"/>
      <c r="BD456" s="189"/>
      <c r="BE456" s="189"/>
      <c r="BF456" s="189"/>
      <c r="BG456" s="189"/>
      <c r="BH456" s="189"/>
      <c r="BI456" s="189"/>
      <c r="BJ456" s="189"/>
      <c r="BK456" s="189"/>
      <c r="BL456" s="189"/>
      <c r="BM456" s="189"/>
      <c r="BN456" s="189"/>
      <c r="BO456" s="189"/>
      <c r="BP456" s="189"/>
      <c r="BQ456" s="189"/>
      <c r="BR456" s="189"/>
      <c r="BS456" s="189"/>
      <c r="BT456" s="189"/>
      <c r="BU456" s="189"/>
      <c r="BV456" s="189"/>
      <c r="BW456" s="189"/>
      <c r="BX456" s="189"/>
      <c r="BY456" s="189"/>
      <c r="BZ456" s="189"/>
      <c r="CA456" s="189"/>
      <c r="CB456" s="189"/>
      <c r="CC456" s="189"/>
      <c r="CD456" s="189"/>
      <c r="CE456" s="189"/>
      <c r="CF456" s="189"/>
      <c r="CG456" s="189"/>
      <c r="CH456" s="189"/>
      <c r="CI456" s="189"/>
      <c r="CJ456" s="189"/>
      <c r="CK456" s="189"/>
      <c r="CL456" s="189"/>
      <c r="CM456" s="189"/>
      <c r="CN456" s="189"/>
      <c r="CO456" s="189"/>
      <c r="CP456" s="189"/>
      <c r="CQ456" s="189"/>
      <c r="CR456" s="189"/>
      <c r="CS456" s="189"/>
      <c r="CT456" s="189"/>
      <c r="CU456" s="189"/>
      <c r="CV456" s="189"/>
    </row>
    <row r="457" spans="1:100" s="94" customFormat="1" ht="12.5" x14ac:dyDescent="0.25">
      <c r="A457" s="189"/>
      <c r="B457" s="189"/>
      <c r="C457" s="189"/>
      <c r="D457" s="189"/>
      <c r="E457" s="189"/>
      <c r="F457" s="189"/>
      <c r="G457" s="189"/>
      <c r="H457" s="111"/>
      <c r="I457" s="137"/>
      <c r="J457" s="191"/>
      <c r="K457" s="189"/>
      <c r="L457" s="192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89"/>
      <c r="AT457" s="189"/>
      <c r="AU457" s="189"/>
      <c r="AV457" s="189"/>
      <c r="AW457" s="189"/>
      <c r="AX457" s="189"/>
      <c r="AY457" s="189"/>
      <c r="AZ457" s="189"/>
      <c r="BA457" s="189"/>
      <c r="BB457" s="189"/>
      <c r="BC457" s="189"/>
      <c r="BD457" s="189"/>
      <c r="BE457" s="189"/>
      <c r="BF457" s="189"/>
      <c r="BG457" s="189"/>
      <c r="BH457" s="189"/>
      <c r="BI457" s="189"/>
      <c r="BJ457" s="189"/>
      <c r="BK457" s="189"/>
      <c r="BL457" s="189"/>
      <c r="BM457" s="189"/>
      <c r="BN457" s="189"/>
      <c r="BO457" s="189"/>
      <c r="BP457" s="189"/>
      <c r="BQ457" s="189"/>
      <c r="BR457" s="189"/>
      <c r="BS457" s="189"/>
      <c r="BT457" s="189"/>
      <c r="BU457" s="189"/>
      <c r="BV457" s="189"/>
      <c r="BW457" s="189"/>
      <c r="BX457" s="189"/>
      <c r="BY457" s="189"/>
      <c r="BZ457" s="189"/>
      <c r="CA457" s="189"/>
      <c r="CB457" s="189"/>
      <c r="CC457" s="189"/>
      <c r="CD457" s="189"/>
      <c r="CE457" s="189"/>
      <c r="CF457" s="189"/>
      <c r="CG457" s="189"/>
      <c r="CH457" s="189"/>
      <c r="CI457" s="189"/>
      <c r="CJ457" s="189"/>
      <c r="CK457" s="189"/>
      <c r="CL457" s="189"/>
      <c r="CM457" s="189"/>
      <c r="CN457" s="189"/>
      <c r="CO457" s="189"/>
      <c r="CP457" s="189"/>
      <c r="CQ457" s="189"/>
      <c r="CR457" s="189"/>
      <c r="CS457" s="189"/>
      <c r="CT457" s="189"/>
      <c r="CU457" s="189"/>
      <c r="CV457" s="189"/>
    </row>
    <row r="458" spans="1:100" s="94" customFormat="1" ht="12.5" x14ac:dyDescent="0.25">
      <c r="A458" s="189"/>
      <c r="B458" s="189"/>
      <c r="C458" s="189"/>
      <c r="D458" s="189"/>
      <c r="E458" s="189"/>
      <c r="F458" s="189"/>
      <c r="G458" s="189"/>
      <c r="H458" s="111"/>
      <c r="I458" s="137"/>
      <c r="J458" s="191"/>
      <c r="K458" s="189"/>
      <c r="L458" s="192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  <c r="AK458" s="189"/>
      <c r="AL458" s="189"/>
      <c r="AM458" s="189"/>
      <c r="AN458" s="189"/>
      <c r="AO458" s="189"/>
      <c r="AP458" s="189"/>
      <c r="AQ458" s="189"/>
      <c r="AR458" s="189"/>
      <c r="AS458" s="189"/>
      <c r="AT458" s="189"/>
      <c r="AU458" s="189"/>
      <c r="AV458" s="189"/>
      <c r="AW458" s="189"/>
      <c r="AX458" s="189"/>
      <c r="AY458" s="189"/>
      <c r="AZ458" s="189"/>
      <c r="BA458" s="189"/>
      <c r="BB458" s="189"/>
      <c r="BC458" s="189"/>
      <c r="BD458" s="189"/>
      <c r="BE458" s="189"/>
      <c r="BF458" s="189"/>
      <c r="BG458" s="189"/>
      <c r="BH458" s="189"/>
      <c r="BI458" s="189"/>
      <c r="BJ458" s="189"/>
      <c r="BK458" s="189"/>
      <c r="BL458" s="189"/>
      <c r="BM458" s="189"/>
      <c r="BN458" s="189"/>
      <c r="BO458" s="189"/>
      <c r="BP458" s="189"/>
      <c r="BQ458" s="189"/>
      <c r="BR458" s="189"/>
      <c r="BS458" s="189"/>
      <c r="BT458" s="189"/>
      <c r="BU458" s="189"/>
      <c r="BV458" s="189"/>
      <c r="BW458" s="189"/>
      <c r="BX458" s="189"/>
      <c r="BY458" s="189"/>
      <c r="BZ458" s="189"/>
      <c r="CA458" s="189"/>
      <c r="CB458" s="189"/>
      <c r="CC458" s="189"/>
      <c r="CD458" s="189"/>
      <c r="CE458" s="189"/>
      <c r="CF458" s="189"/>
      <c r="CG458" s="189"/>
      <c r="CH458" s="189"/>
      <c r="CI458" s="189"/>
      <c r="CJ458" s="189"/>
      <c r="CK458" s="189"/>
      <c r="CL458" s="189"/>
      <c r="CM458" s="189"/>
      <c r="CN458" s="189"/>
      <c r="CO458" s="189"/>
      <c r="CP458" s="189"/>
      <c r="CQ458" s="189"/>
      <c r="CR458" s="189"/>
      <c r="CS458" s="189"/>
      <c r="CT458" s="189"/>
      <c r="CU458" s="189"/>
      <c r="CV458" s="189"/>
    </row>
    <row r="459" spans="1:100" s="94" customFormat="1" ht="12.5" x14ac:dyDescent="0.25">
      <c r="A459" s="189"/>
      <c r="B459" s="189"/>
      <c r="C459" s="189"/>
      <c r="D459" s="189"/>
      <c r="E459" s="189"/>
      <c r="F459" s="189"/>
      <c r="G459" s="189"/>
      <c r="H459" s="111"/>
      <c r="I459" s="137"/>
      <c r="J459" s="191"/>
      <c r="K459" s="189"/>
      <c r="L459" s="192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89"/>
      <c r="AD459" s="189"/>
      <c r="AE459" s="189"/>
      <c r="AF459" s="189"/>
      <c r="AG459" s="189"/>
      <c r="AH459" s="189"/>
      <c r="AI459" s="189"/>
      <c r="AJ459" s="189"/>
      <c r="AK459" s="189"/>
      <c r="AL459" s="189"/>
      <c r="AM459" s="189"/>
      <c r="AN459" s="189"/>
      <c r="AO459" s="189"/>
      <c r="AP459" s="189"/>
      <c r="AQ459" s="189"/>
      <c r="AR459" s="189"/>
      <c r="AS459" s="189"/>
      <c r="AT459" s="189"/>
      <c r="AU459" s="189"/>
      <c r="AV459" s="189"/>
      <c r="AW459" s="189"/>
      <c r="AX459" s="189"/>
      <c r="AY459" s="189"/>
      <c r="AZ459" s="189"/>
      <c r="BA459" s="189"/>
      <c r="BB459" s="189"/>
      <c r="BC459" s="189"/>
      <c r="BD459" s="189"/>
      <c r="BE459" s="189"/>
      <c r="BF459" s="189"/>
      <c r="BG459" s="189"/>
      <c r="BH459" s="189"/>
      <c r="BI459" s="189"/>
      <c r="BJ459" s="189"/>
      <c r="BK459" s="189"/>
      <c r="BL459" s="189"/>
      <c r="BM459" s="189"/>
      <c r="BN459" s="189"/>
      <c r="BO459" s="189"/>
      <c r="BP459" s="189"/>
      <c r="BQ459" s="189"/>
      <c r="BR459" s="189"/>
      <c r="BS459" s="189"/>
      <c r="BT459" s="189"/>
      <c r="BU459" s="189"/>
      <c r="BV459" s="189"/>
      <c r="BW459" s="189"/>
      <c r="BX459" s="189"/>
      <c r="BY459" s="189"/>
      <c r="BZ459" s="189"/>
      <c r="CA459" s="189"/>
      <c r="CB459" s="189"/>
      <c r="CC459" s="189"/>
      <c r="CD459" s="189"/>
      <c r="CE459" s="189"/>
      <c r="CF459" s="189"/>
      <c r="CG459" s="189"/>
      <c r="CH459" s="189"/>
      <c r="CI459" s="189"/>
      <c r="CJ459" s="189"/>
      <c r="CK459" s="189"/>
      <c r="CL459" s="189"/>
      <c r="CM459" s="189"/>
      <c r="CN459" s="189"/>
      <c r="CO459" s="189"/>
      <c r="CP459" s="189"/>
      <c r="CQ459" s="189"/>
      <c r="CR459" s="189"/>
      <c r="CS459" s="189"/>
      <c r="CT459" s="189"/>
      <c r="CU459" s="189"/>
      <c r="CV459" s="189"/>
    </row>
    <row r="460" spans="1:100" s="94" customFormat="1" ht="12.5" x14ac:dyDescent="0.25">
      <c r="A460" s="189"/>
      <c r="B460" s="189"/>
      <c r="C460" s="189"/>
      <c r="D460" s="189"/>
      <c r="E460" s="189"/>
      <c r="F460" s="189"/>
      <c r="G460" s="189"/>
      <c r="H460" s="111"/>
      <c r="I460" s="137"/>
      <c r="J460" s="191"/>
      <c r="K460" s="189"/>
      <c r="L460" s="192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89"/>
      <c r="AM460" s="189"/>
      <c r="AN460" s="189"/>
      <c r="AO460" s="189"/>
      <c r="AP460" s="189"/>
      <c r="AQ460" s="189"/>
      <c r="AR460" s="189"/>
      <c r="AS460" s="189"/>
      <c r="AT460" s="189"/>
      <c r="AU460" s="189"/>
      <c r="AV460" s="189"/>
      <c r="AW460" s="189"/>
      <c r="AX460" s="189"/>
      <c r="AY460" s="189"/>
      <c r="AZ460" s="189"/>
      <c r="BA460" s="189"/>
      <c r="BB460" s="189"/>
      <c r="BC460" s="189"/>
      <c r="BD460" s="189"/>
      <c r="BE460" s="189"/>
      <c r="BF460" s="189"/>
      <c r="BG460" s="189"/>
      <c r="BH460" s="189"/>
      <c r="BI460" s="189"/>
      <c r="BJ460" s="189"/>
      <c r="BK460" s="189"/>
      <c r="BL460" s="189"/>
      <c r="BM460" s="189"/>
      <c r="BN460" s="189"/>
      <c r="BO460" s="189"/>
      <c r="BP460" s="189"/>
      <c r="BQ460" s="189"/>
      <c r="BR460" s="189"/>
      <c r="BS460" s="189"/>
      <c r="BT460" s="189"/>
      <c r="BU460" s="189"/>
      <c r="BV460" s="189"/>
      <c r="BW460" s="189"/>
      <c r="BX460" s="189"/>
      <c r="BY460" s="189"/>
      <c r="BZ460" s="189"/>
      <c r="CA460" s="189"/>
      <c r="CB460" s="189"/>
      <c r="CC460" s="189"/>
      <c r="CD460" s="189"/>
      <c r="CE460" s="189"/>
      <c r="CF460" s="189"/>
      <c r="CG460" s="189"/>
      <c r="CH460" s="189"/>
      <c r="CI460" s="189"/>
      <c r="CJ460" s="189"/>
      <c r="CK460" s="189"/>
      <c r="CL460" s="189"/>
      <c r="CM460" s="189"/>
      <c r="CN460" s="189"/>
      <c r="CO460" s="189"/>
      <c r="CP460" s="189"/>
      <c r="CQ460" s="189"/>
      <c r="CR460" s="189"/>
      <c r="CS460" s="189"/>
      <c r="CT460" s="189"/>
      <c r="CU460" s="189"/>
      <c r="CV460" s="189"/>
    </row>
    <row r="461" spans="1:100" s="94" customFormat="1" ht="12.5" x14ac:dyDescent="0.25">
      <c r="A461" s="189"/>
      <c r="B461" s="189"/>
      <c r="C461" s="189"/>
      <c r="D461" s="189"/>
      <c r="E461" s="189"/>
      <c r="F461" s="189"/>
      <c r="G461" s="189"/>
      <c r="H461" s="111"/>
      <c r="I461" s="137"/>
      <c r="J461" s="191"/>
      <c r="K461" s="189"/>
      <c r="L461" s="192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89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89"/>
      <c r="BZ461" s="189"/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89"/>
      <c r="CM461" s="189"/>
      <c r="CN461" s="189"/>
      <c r="CO461" s="189"/>
      <c r="CP461" s="189"/>
      <c r="CQ461" s="189"/>
      <c r="CR461" s="189"/>
      <c r="CS461" s="189"/>
      <c r="CT461" s="189"/>
      <c r="CU461" s="189"/>
      <c r="CV461" s="189"/>
    </row>
    <row r="462" spans="1:100" s="94" customFormat="1" ht="12.5" x14ac:dyDescent="0.25">
      <c r="A462" s="189"/>
      <c r="B462" s="189"/>
      <c r="C462" s="189"/>
      <c r="D462" s="189"/>
      <c r="E462" s="189"/>
      <c r="F462" s="189"/>
      <c r="G462" s="189"/>
      <c r="H462" s="111"/>
      <c r="I462" s="137"/>
      <c r="J462" s="191"/>
      <c r="K462" s="189"/>
      <c r="L462" s="192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89"/>
      <c r="AO462" s="189"/>
      <c r="AP462" s="189"/>
      <c r="AQ462" s="189"/>
      <c r="AR462" s="189"/>
      <c r="AS462" s="189"/>
      <c r="AT462" s="189"/>
      <c r="AU462" s="189"/>
      <c r="AV462" s="189"/>
      <c r="AW462" s="189"/>
      <c r="AX462" s="189"/>
      <c r="AY462" s="189"/>
      <c r="AZ462" s="189"/>
      <c r="BA462" s="189"/>
      <c r="BB462" s="189"/>
      <c r="BC462" s="189"/>
      <c r="BD462" s="189"/>
      <c r="BE462" s="189"/>
      <c r="BF462" s="189"/>
      <c r="BG462" s="189"/>
      <c r="BH462" s="189"/>
      <c r="BI462" s="189"/>
      <c r="BJ462" s="189"/>
      <c r="BK462" s="189"/>
      <c r="BL462" s="189"/>
      <c r="BM462" s="189"/>
      <c r="BN462" s="189"/>
      <c r="BO462" s="189"/>
      <c r="BP462" s="189"/>
      <c r="BQ462" s="189"/>
      <c r="BR462" s="189"/>
      <c r="BS462" s="189"/>
      <c r="BT462" s="189"/>
      <c r="BU462" s="189"/>
      <c r="BV462" s="189"/>
      <c r="BW462" s="189"/>
      <c r="BX462" s="189"/>
      <c r="BY462" s="189"/>
      <c r="BZ462" s="189"/>
      <c r="CA462" s="189"/>
      <c r="CB462" s="189"/>
      <c r="CC462" s="189"/>
      <c r="CD462" s="189"/>
      <c r="CE462" s="189"/>
      <c r="CF462" s="189"/>
      <c r="CG462" s="189"/>
      <c r="CH462" s="189"/>
      <c r="CI462" s="189"/>
      <c r="CJ462" s="189"/>
      <c r="CK462" s="189"/>
      <c r="CL462" s="189"/>
      <c r="CM462" s="189"/>
      <c r="CN462" s="189"/>
      <c r="CO462" s="189"/>
      <c r="CP462" s="189"/>
      <c r="CQ462" s="189"/>
      <c r="CR462" s="189"/>
      <c r="CS462" s="189"/>
      <c r="CT462" s="189"/>
      <c r="CU462" s="189"/>
      <c r="CV462" s="189"/>
    </row>
    <row r="463" spans="1:100" s="94" customFormat="1" ht="12.5" x14ac:dyDescent="0.25">
      <c r="A463" s="189"/>
      <c r="B463" s="189"/>
      <c r="C463" s="189"/>
      <c r="D463" s="189"/>
      <c r="E463" s="189"/>
      <c r="F463" s="189"/>
      <c r="G463" s="189"/>
      <c r="H463" s="111"/>
      <c r="I463" s="137"/>
      <c r="J463" s="191"/>
      <c r="K463" s="189"/>
      <c r="L463" s="192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89"/>
      <c r="AD463" s="189"/>
      <c r="AE463" s="189"/>
      <c r="AF463" s="189"/>
      <c r="AG463" s="189"/>
      <c r="AH463" s="189"/>
      <c r="AI463" s="189"/>
      <c r="AJ463" s="189"/>
      <c r="AK463" s="189"/>
      <c r="AL463" s="189"/>
      <c r="AM463" s="189"/>
      <c r="AN463" s="189"/>
      <c r="AO463" s="189"/>
      <c r="AP463" s="189"/>
      <c r="AQ463" s="189"/>
      <c r="AR463" s="189"/>
      <c r="AS463" s="189"/>
      <c r="AT463" s="189"/>
      <c r="AU463" s="189"/>
      <c r="AV463" s="189"/>
      <c r="AW463" s="189"/>
      <c r="AX463" s="189"/>
      <c r="AY463" s="189"/>
      <c r="AZ463" s="189"/>
      <c r="BA463" s="189"/>
      <c r="BB463" s="189"/>
      <c r="BC463" s="189"/>
      <c r="BD463" s="189"/>
      <c r="BE463" s="189"/>
      <c r="BF463" s="189"/>
      <c r="BG463" s="189"/>
      <c r="BH463" s="189"/>
      <c r="BI463" s="189"/>
      <c r="BJ463" s="189"/>
      <c r="BK463" s="189"/>
      <c r="BL463" s="189"/>
      <c r="BM463" s="189"/>
      <c r="BN463" s="189"/>
      <c r="BO463" s="189"/>
      <c r="BP463" s="189"/>
      <c r="BQ463" s="189"/>
      <c r="BR463" s="189"/>
      <c r="BS463" s="189"/>
      <c r="BT463" s="189"/>
      <c r="BU463" s="189"/>
      <c r="BV463" s="189"/>
      <c r="BW463" s="189"/>
      <c r="BX463" s="189"/>
      <c r="BY463" s="189"/>
      <c r="BZ463" s="189"/>
      <c r="CA463" s="189"/>
      <c r="CB463" s="189"/>
      <c r="CC463" s="189"/>
      <c r="CD463" s="189"/>
      <c r="CE463" s="189"/>
      <c r="CF463" s="189"/>
      <c r="CG463" s="189"/>
      <c r="CH463" s="189"/>
      <c r="CI463" s="189"/>
      <c r="CJ463" s="189"/>
      <c r="CK463" s="189"/>
      <c r="CL463" s="189"/>
      <c r="CM463" s="189"/>
      <c r="CN463" s="189"/>
      <c r="CO463" s="189"/>
      <c r="CP463" s="189"/>
      <c r="CQ463" s="189"/>
      <c r="CR463" s="189"/>
      <c r="CS463" s="189"/>
      <c r="CT463" s="189"/>
      <c r="CU463" s="189"/>
      <c r="CV463" s="189"/>
    </row>
    <row r="464" spans="1:100" s="94" customFormat="1" ht="12.5" x14ac:dyDescent="0.25">
      <c r="A464" s="189"/>
      <c r="B464" s="189"/>
      <c r="C464" s="189"/>
      <c r="D464" s="189"/>
      <c r="E464" s="189"/>
      <c r="F464" s="189"/>
      <c r="G464" s="189"/>
      <c r="H464" s="111"/>
      <c r="I464" s="137"/>
      <c r="J464" s="191"/>
      <c r="K464" s="189"/>
      <c r="L464" s="192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89"/>
      <c r="AT464" s="189"/>
      <c r="AU464" s="189"/>
      <c r="AV464" s="189"/>
      <c r="AW464" s="189"/>
      <c r="AX464" s="189"/>
      <c r="AY464" s="189"/>
      <c r="AZ464" s="189"/>
      <c r="BA464" s="189"/>
      <c r="BB464" s="189"/>
      <c r="BC464" s="189"/>
      <c r="BD464" s="189"/>
      <c r="BE464" s="189"/>
      <c r="BF464" s="189"/>
      <c r="BG464" s="189"/>
      <c r="BH464" s="189"/>
      <c r="BI464" s="189"/>
      <c r="BJ464" s="189"/>
      <c r="BK464" s="189"/>
      <c r="BL464" s="189"/>
      <c r="BM464" s="189"/>
      <c r="BN464" s="189"/>
      <c r="BO464" s="189"/>
      <c r="BP464" s="189"/>
      <c r="BQ464" s="189"/>
      <c r="BR464" s="189"/>
      <c r="BS464" s="189"/>
      <c r="BT464" s="189"/>
      <c r="BU464" s="189"/>
      <c r="BV464" s="189"/>
      <c r="BW464" s="189"/>
      <c r="BX464" s="189"/>
      <c r="BY464" s="189"/>
      <c r="BZ464" s="189"/>
      <c r="CA464" s="189"/>
      <c r="CB464" s="189"/>
      <c r="CC464" s="189"/>
      <c r="CD464" s="189"/>
      <c r="CE464" s="189"/>
      <c r="CF464" s="189"/>
      <c r="CG464" s="189"/>
      <c r="CH464" s="189"/>
      <c r="CI464" s="189"/>
      <c r="CJ464" s="189"/>
      <c r="CK464" s="189"/>
      <c r="CL464" s="189"/>
      <c r="CM464" s="189"/>
      <c r="CN464" s="189"/>
      <c r="CO464" s="189"/>
      <c r="CP464" s="189"/>
      <c r="CQ464" s="189"/>
      <c r="CR464" s="189"/>
      <c r="CS464" s="189"/>
      <c r="CT464" s="189"/>
      <c r="CU464" s="189"/>
      <c r="CV464" s="189"/>
    </row>
    <row r="465" spans="1:100" s="94" customFormat="1" ht="12.5" x14ac:dyDescent="0.25">
      <c r="A465" s="189"/>
      <c r="B465" s="189"/>
      <c r="C465" s="189"/>
      <c r="D465" s="189"/>
      <c r="E465" s="189"/>
      <c r="F465" s="189"/>
      <c r="G465" s="189"/>
      <c r="H465" s="111"/>
      <c r="I465" s="137"/>
      <c r="J465" s="191"/>
      <c r="K465" s="189"/>
      <c r="L465" s="192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89"/>
      <c r="AT465" s="189"/>
      <c r="AU465" s="189"/>
      <c r="AV465" s="189"/>
      <c r="AW465" s="189"/>
      <c r="AX465" s="189"/>
      <c r="AY465" s="189"/>
      <c r="AZ465" s="189"/>
      <c r="BA465" s="189"/>
      <c r="BB465" s="189"/>
      <c r="BC465" s="189"/>
      <c r="BD465" s="189"/>
      <c r="BE465" s="189"/>
      <c r="BF465" s="189"/>
      <c r="BG465" s="189"/>
      <c r="BH465" s="189"/>
      <c r="BI465" s="189"/>
      <c r="BJ465" s="189"/>
      <c r="BK465" s="189"/>
      <c r="BL465" s="189"/>
      <c r="BM465" s="189"/>
      <c r="BN465" s="189"/>
      <c r="BO465" s="189"/>
      <c r="BP465" s="189"/>
      <c r="BQ465" s="189"/>
      <c r="BR465" s="189"/>
      <c r="BS465" s="189"/>
      <c r="BT465" s="189"/>
      <c r="BU465" s="189"/>
      <c r="BV465" s="189"/>
      <c r="BW465" s="189"/>
      <c r="BX465" s="189"/>
      <c r="BY465" s="189"/>
      <c r="BZ465" s="189"/>
      <c r="CA465" s="189"/>
      <c r="CB465" s="189"/>
      <c r="CC465" s="189"/>
      <c r="CD465" s="189"/>
      <c r="CE465" s="189"/>
      <c r="CF465" s="189"/>
      <c r="CG465" s="189"/>
      <c r="CH465" s="189"/>
      <c r="CI465" s="189"/>
      <c r="CJ465" s="189"/>
      <c r="CK465" s="189"/>
      <c r="CL465" s="189"/>
      <c r="CM465" s="189"/>
      <c r="CN465" s="189"/>
      <c r="CO465" s="189"/>
      <c r="CP465" s="189"/>
      <c r="CQ465" s="189"/>
      <c r="CR465" s="189"/>
      <c r="CS465" s="189"/>
      <c r="CT465" s="189"/>
      <c r="CU465" s="189"/>
      <c r="CV465" s="189"/>
    </row>
    <row r="466" spans="1:100" s="94" customFormat="1" ht="12.5" x14ac:dyDescent="0.25">
      <c r="A466" s="189"/>
      <c r="B466" s="189"/>
      <c r="C466" s="189"/>
      <c r="D466" s="189"/>
      <c r="E466" s="189"/>
      <c r="F466" s="189"/>
      <c r="G466" s="189"/>
      <c r="H466" s="111"/>
      <c r="I466" s="137"/>
      <c r="J466" s="191"/>
      <c r="K466" s="189"/>
      <c r="L466" s="192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89"/>
      <c r="AM466" s="189"/>
      <c r="AN466" s="189"/>
      <c r="AO466" s="189"/>
      <c r="AP466" s="189"/>
      <c r="AQ466" s="189"/>
      <c r="AR466" s="189"/>
      <c r="AS466" s="189"/>
      <c r="AT466" s="189"/>
      <c r="AU466" s="189"/>
      <c r="AV466" s="189"/>
      <c r="AW466" s="189"/>
      <c r="AX466" s="189"/>
      <c r="AY466" s="189"/>
      <c r="AZ466" s="189"/>
      <c r="BA466" s="189"/>
      <c r="BB466" s="189"/>
      <c r="BC466" s="189"/>
      <c r="BD466" s="189"/>
      <c r="BE466" s="189"/>
      <c r="BF466" s="189"/>
      <c r="BG466" s="189"/>
      <c r="BH466" s="189"/>
      <c r="BI466" s="189"/>
      <c r="BJ466" s="189"/>
      <c r="BK466" s="189"/>
      <c r="BL466" s="189"/>
      <c r="BM466" s="189"/>
      <c r="BN466" s="189"/>
      <c r="BO466" s="189"/>
      <c r="BP466" s="189"/>
      <c r="BQ466" s="189"/>
      <c r="BR466" s="189"/>
      <c r="BS466" s="189"/>
      <c r="BT466" s="189"/>
      <c r="BU466" s="189"/>
      <c r="BV466" s="189"/>
      <c r="BW466" s="189"/>
      <c r="BX466" s="189"/>
      <c r="BY466" s="189"/>
      <c r="BZ466" s="189"/>
      <c r="CA466" s="189"/>
      <c r="CB466" s="189"/>
      <c r="CC466" s="189"/>
      <c r="CD466" s="189"/>
      <c r="CE466" s="189"/>
      <c r="CF466" s="189"/>
      <c r="CG466" s="189"/>
      <c r="CH466" s="189"/>
      <c r="CI466" s="189"/>
      <c r="CJ466" s="189"/>
      <c r="CK466" s="189"/>
      <c r="CL466" s="189"/>
      <c r="CM466" s="189"/>
      <c r="CN466" s="189"/>
      <c r="CO466" s="189"/>
      <c r="CP466" s="189"/>
      <c r="CQ466" s="189"/>
      <c r="CR466" s="189"/>
      <c r="CS466" s="189"/>
      <c r="CT466" s="189"/>
      <c r="CU466" s="189"/>
      <c r="CV466" s="189"/>
    </row>
    <row r="467" spans="1:100" s="94" customFormat="1" ht="12.5" x14ac:dyDescent="0.25">
      <c r="A467" s="189"/>
      <c r="B467" s="189"/>
      <c r="C467" s="189"/>
      <c r="D467" s="189"/>
      <c r="E467" s="189"/>
      <c r="F467" s="189"/>
      <c r="G467" s="189"/>
      <c r="H467" s="111"/>
      <c r="I467" s="137"/>
      <c r="J467" s="191"/>
      <c r="K467" s="189"/>
      <c r="L467" s="192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89"/>
      <c r="AT467" s="189"/>
      <c r="AU467" s="189"/>
      <c r="AV467" s="189"/>
      <c r="AW467" s="189"/>
      <c r="AX467" s="189"/>
      <c r="AY467" s="189"/>
      <c r="AZ467" s="189"/>
      <c r="BA467" s="189"/>
      <c r="BB467" s="189"/>
      <c r="BC467" s="189"/>
      <c r="BD467" s="189"/>
      <c r="BE467" s="189"/>
      <c r="BF467" s="189"/>
      <c r="BG467" s="189"/>
      <c r="BH467" s="189"/>
      <c r="BI467" s="189"/>
      <c r="BJ467" s="189"/>
      <c r="BK467" s="189"/>
      <c r="BL467" s="189"/>
      <c r="BM467" s="189"/>
      <c r="BN467" s="189"/>
      <c r="BO467" s="189"/>
      <c r="BP467" s="189"/>
      <c r="BQ467" s="189"/>
      <c r="BR467" s="189"/>
      <c r="BS467" s="189"/>
      <c r="BT467" s="189"/>
      <c r="BU467" s="189"/>
      <c r="BV467" s="189"/>
      <c r="BW467" s="189"/>
      <c r="BX467" s="189"/>
      <c r="BY467" s="189"/>
      <c r="BZ467" s="189"/>
      <c r="CA467" s="189"/>
      <c r="CB467" s="189"/>
      <c r="CC467" s="189"/>
      <c r="CD467" s="189"/>
      <c r="CE467" s="189"/>
      <c r="CF467" s="189"/>
      <c r="CG467" s="189"/>
      <c r="CH467" s="189"/>
      <c r="CI467" s="189"/>
      <c r="CJ467" s="189"/>
      <c r="CK467" s="189"/>
      <c r="CL467" s="189"/>
      <c r="CM467" s="189"/>
      <c r="CN467" s="189"/>
      <c r="CO467" s="189"/>
      <c r="CP467" s="189"/>
      <c r="CQ467" s="189"/>
      <c r="CR467" s="189"/>
      <c r="CS467" s="189"/>
      <c r="CT467" s="189"/>
      <c r="CU467" s="189"/>
      <c r="CV467" s="189"/>
    </row>
    <row r="468" spans="1:100" s="94" customFormat="1" ht="12.5" x14ac:dyDescent="0.25">
      <c r="A468" s="189"/>
      <c r="B468" s="189"/>
      <c r="C468" s="189"/>
      <c r="D468" s="189"/>
      <c r="E468" s="189"/>
      <c r="F468" s="189"/>
      <c r="G468" s="189"/>
      <c r="H468" s="111"/>
      <c r="I468" s="137"/>
      <c r="J468" s="191"/>
      <c r="K468" s="189"/>
      <c r="L468" s="192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89"/>
      <c r="AT468" s="189"/>
      <c r="AU468" s="189"/>
      <c r="AV468" s="189"/>
      <c r="AW468" s="189"/>
      <c r="AX468" s="189"/>
      <c r="AY468" s="189"/>
      <c r="AZ468" s="189"/>
      <c r="BA468" s="189"/>
      <c r="BB468" s="189"/>
      <c r="BC468" s="189"/>
      <c r="BD468" s="189"/>
      <c r="BE468" s="189"/>
      <c r="BF468" s="189"/>
      <c r="BG468" s="189"/>
      <c r="BH468" s="189"/>
      <c r="BI468" s="189"/>
      <c r="BJ468" s="189"/>
      <c r="BK468" s="189"/>
      <c r="BL468" s="189"/>
      <c r="BM468" s="189"/>
      <c r="BN468" s="189"/>
      <c r="BO468" s="189"/>
      <c r="BP468" s="189"/>
      <c r="BQ468" s="189"/>
      <c r="BR468" s="189"/>
      <c r="BS468" s="189"/>
      <c r="BT468" s="189"/>
      <c r="BU468" s="189"/>
      <c r="BV468" s="189"/>
      <c r="BW468" s="189"/>
      <c r="BX468" s="189"/>
      <c r="BY468" s="189"/>
      <c r="BZ468" s="189"/>
      <c r="CA468" s="189"/>
      <c r="CB468" s="189"/>
      <c r="CC468" s="189"/>
      <c r="CD468" s="189"/>
      <c r="CE468" s="189"/>
      <c r="CF468" s="189"/>
      <c r="CG468" s="189"/>
      <c r="CH468" s="189"/>
      <c r="CI468" s="189"/>
      <c r="CJ468" s="189"/>
      <c r="CK468" s="189"/>
      <c r="CL468" s="189"/>
      <c r="CM468" s="189"/>
      <c r="CN468" s="189"/>
      <c r="CO468" s="189"/>
      <c r="CP468" s="189"/>
      <c r="CQ468" s="189"/>
      <c r="CR468" s="189"/>
      <c r="CS468" s="189"/>
      <c r="CT468" s="189"/>
      <c r="CU468" s="189"/>
      <c r="CV468" s="189"/>
    </row>
    <row r="469" spans="1:100" s="94" customFormat="1" ht="12.5" x14ac:dyDescent="0.25">
      <c r="A469" s="189"/>
      <c r="B469" s="189"/>
      <c r="C469" s="189"/>
      <c r="D469" s="189"/>
      <c r="E469" s="189"/>
      <c r="F469" s="189"/>
      <c r="G469" s="189"/>
      <c r="H469" s="111"/>
      <c r="I469" s="137"/>
      <c r="J469" s="191"/>
      <c r="K469" s="189"/>
      <c r="L469" s="192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189"/>
      <c r="AT469" s="189"/>
      <c r="AU469" s="189"/>
      <c r="AV469" s="189"/>
      <c r="AW469" s="189"/>
      <c r="AX469" s="189"/>
      <c r="AY469" s="189"/>
      <c r="AZ469" s="189"/>
      <c r="BA469" s="189"/>
      <c r="BB469" s="189"/>
      <c r="BC469" s="189"/>
      <c r="BD469" s="189"/>
      <c r="BE469" s="189"/>
      <c r="BF469" s="189"/>
      <c r="BG469" s="189"/>
      <c r="BH469" s="189"/>
      <c r="BI469" s="189"/>
      <c r="BJ469" s="189"/>
      <c r="BK469" s="189"/>
      <c r="BL469" s="189"/>
      <c r="BM469" s="189"/>
      <c r="BN469" s="189"/>
      <c r="BO469" s="189"/>
      <c r="BP469" s="189"/>
      <c r="BQ469" s="189"/>
      <c r="BR469" s="189"/>
      <c r="BS469" s="189"/>
      <c r="BT469" s="189"/>
      <c r="BU469" s="189"/>
      <c r="BV469" s="189"/>
      <c r="BW469" s="189"/>
      <c r="BX469" s="189"/>
      <c r="BY469" s="189"/>
      <c r="BZ469" s="189"/>
      <c r="CA469" s="189"/>
      <c r="CB469" s="189"/>
      <c r="CC469" s="189"/>
      <c r="CD469" s="189"/>
      <c r="CE469" s="189"/>
      <c r="CF469" s="189"/>
      <c r="CG469" s="189"/>
      <c r="CH469" s="189"/>
      <c r="CI469" s="189"/>
      <c r="CJ469" s="189"/>
      <c r="CK469" s="189"/>
      <c r="CL469" s="189"/>
      <c r="CM469" s="189"/>
      <c r="CN469" s="189"/>
      <c r="CO469" s="189"/>
      <c r="CP469" s="189"/>
      <c r="CQ469" s="189"/>
      <c r="CR469" s="189"/>
      <c r="CS469" s="189"/>
      <c r="CT469" s="189"/>
      <c r="CU469" s="189"/>
      <c r="CV469" s="189"/>
    </row>
    <row r="470" spans="1:100" s="94" customFormat="1" ht="12.5" x14ac:dyDescent="0.25">
      <c r="A470" s="189"/>
      <c r="B470" s="189"/>
      <c r="C470" s="189"/>
      <c r="D470" s="189"/>
      <c r="E470" s="189"/>
      <c r="F470" s="189"/>
      <c r="G470" s="189"/>
      <c r="H470" s="111"/>
      <c r="I470" s="137"/>
      <c r="J470" s="191"/>
      <c r="K470" s="189"/>
      <c r="L470" s="192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189"/>
      <c r="AT470" s="189"/>
      <c r="AU470" s="189"/>
      <c r="AV470" s="189"/>
      <c r="AW470" s="189"/>
      <c r="AX470" s="189"/>
      <c r="AY470" s="189"/>
      <c r="AZ470" s="189"/>
      <c r="BA470" s="189"/>
      <c r="BB470" s="189"/>
      <c r="BC470" s="189"/>
      <c r="BD470" s="189"/>
      <c r="BE470" s="189"/>
      <c r="BF470" s="189"/>
      <c r="BG470" s="189"/>
      <c r="BH470" s="189"/>
      <c r="BI470" s="189"/>
      <c r="BJ470" s="189"/>
      <c r="BK470" s="189"/>
      <c r="BL470" s="189"/>
      <c r="BM470" s="189"/>
      <c r="BN470" s="189"/>
      <c r="BO470" s="189"/>
      <c r="BP470" s="189"/>
      <c r="BQ470" s="189"/>
      <c r="BR470" s="189"/>
      <c r="BS470" s="189"/>
      <c r="BT470" s="189"/>
      <c r="BU470" s="189"/>
      <c r="BV470" s="189"/>
      <c r="BW470" s="189"/>
      <c r="BX470" s="189"/>
      <c r="BY470" s="189"/>
      <c r="BZ470" s="189"/>
      <c r="CA470" s="189"/>
      <c r="CB470" s="189"/>
      <c r="CC470" s="189"/>
      <c r="CD470" s="189"/>
      <c r="CE470" s="189"/>
      <c r="CF470" s="189"/>
      <c r="CG470" s="189"/>
      <c r="CH470" s="189"/>
      <c r="CI470" s="189"/>
      <c r="CJ470" s="189"/>
      <c r="CK470" s="189"/>
      <c r="CL470" s="189"/>
      <c r="CM470" s="189"/>
      <c r="CN470" s="189"/>
      <c r="CO470" s="189"/>
      <c r="CP470" s="189"/>
      <c r="CQ470" s="189"/>
      <c r="CR470" s="189"/>
      <c r="CS470" s="189"/>
      <c r="CT470" s="189"/>
      <c r="CU470" s="189"/>
      <c r="CV470" s="189"/>
    </row>
    <row r="471" spans="1:100" s="94" customFormat="1" ht="12.5" x14ac:dyDescent="0.25">
      <c r="A471" s="189"/>
      <c r="B471" s="189"/>
      <c r="C471" s="189"/>
      <c r="D471" s="189"/>
      <c r="E471" s="189"/>
      <c r="F471" s="189"/>
      <c r="G471" s="189"/>
      <c r="H471" s="111"/>
      <c r="I471" s="137"/>
      <c r="J471" s="191"/>
      <c r="K471" s="189"/>
      <c r="L471" s="192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189"/>
      <c r="AT471" s="189"/>
      <c r="AU471" s="189"/>
      <c r="AV471" s="189"/>
      <c r="AW471" s="189"/>
      <c r="AX471" s="189"/>
      <c r="AY471" s="189"/>
      <c r="AZ471" s="189"/>
      <c r="BA471" s="189"/>
      <c r="BB471" s="189"/>
      <c r="BC471" s="189"/>
      <c r="BD471" s="189"/>
      <c r="BE471" s="189"/>
      <c r="BF471" s="189"/>
      <c r="BG471" s="189"/>
      <c r="BH471" s="189"/>
      <c r="BI471" s="189"/>
      <c r="BJ471" s="189"/>
      <c r="BK471" s="189"/>
      <c r="BL471" s="189"/>
      <c r="BM471" s="189"/>
      <c r="BN471" s="189"/>
      <c r="BO471" s="189"/>
      <c r="BP471" s="189"/>
      <c r="BQ471" s="189"/>
      <c r="BR471" s="189"/>
      <c r="BS471" s="189"/>
      <c r="BT471" s="189"/>
      <c r="BU471" s="189"/>
      <c r="BV471" s="189"/>
      <c r="BW471" s="189"/>
      <c r="BX471" s="189"/>
      <c r="BY471" s="189"/>
      <c r="BZ471" s="189"/>
      <c r="CA471" s="189"/>
      <c r="CB471" s="189"/>
      <c r="CC471" s="189"/>
      <c r="CD471" s="189"/>
      <c r="CE471" s="189"/>
      <c r="CF471" s="189"/>
      <c r="CG471" s="189"/>
      <c r="CH471" s="189"/>
      <c r="CI471" s="189"/>
      <c r="CJ471" s="189"/>
      <c r="CK471" s="189"/>
      <c r="CL471" s="189"/>
      <c r="CM471" s="189"/>
      <c r="CN471" s="189"/>
      <c r="CO471" s="189"/>
      <c r="CP471" s="189"/>
      <c r="CQ471" s="189"/>
      <c r="CR471" s="189"/>
      <c r="CS471" s="189"/>
      <c r="CT471" s="189"/>
      <c r="CU471" s="189"/>
      <c r="CV471" s="189"/>
    </row>
    <row r="472" spans="1:100" s="94" customFormat="1" ht="12.5" x14ac:dyDescent="0.25">
      <c r="A472" s="189"/>
      <c r="B472" s="189"/>
      <c r="C472" s="189"/>
      <c r="D472" s="189"/>
      <c r="E472" s="189"/>
      <c r="F472" s="189"/>
      <c r="G472" s="189"/>
      <c r="H472" s="111"/>
      <c r="I472" s="137"/>
      <c r="J472" s="191"/>
      <c r="K472" s="189"/>
      <c r="L472" s="192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189"/>
      <c r="AT472" s="189"/>
      <c r="AU472" s="189"/>
      <c r="AV472" s="189"/>
      <c r="AW472" s="189"/>
      <c r="AX472" s="189"/>
      <c r="AY472" s="189"/>
      <c r="AZ472" s="189"/>
      <c r="BA472" s="189"/>
      <c r="BB472" s="189"/>
      <c r="BC472" s="189"/>
      <c r="BD472" s="189"/>
      <c r="BE472" s="189"/>
      <c r="BF472" s="189"/>
      <c r="BG472" s="189"/>
      <c r="BH472" s="189"/>
      <c r="BI472" s="189"/>
      <c r="BJ472" s="189"/>
      <c r="BK472" s="189"/>
      <c r="BL472" s="189"/>
      <c r="BM472" s="189"/>
      <c r="BN472" s="189"/>
      <c r="BO472" s="189"/>
      <c r="BP472" s="189"/>
      <c r="BQ472" s="189"/>
      <c r="BR472" s="189"/>
      <c r="BS472" s="189"/>
      <c r="BT472" s="189"/>
      <c r="BU472" s="189"/>
      <c r="BV472" s="189"/>
      <c r="BW472" s="189"/>
      <c r="BX472" s="189"/>
      <c r="BY472" s="189"/>
      <c r="BZ472" s="189"/>
      <c r="CA472" s="189"/>
      <c r="CB472" s="189"/>
      <c r="CC472" s="189"/>
      <c r="CD472" s="189"/>
      <c r="CE472" s="189"/>
      <c r="CF472" s="189"/>
      <c r="CG472" s="189"/>
      <c r="CH472" s="189"/>
      <c r="CI472" s="189"/>
      <c r="CJ472" s="189"/>
      <c r="CK472" s="189"/>
      <c r="CL472" s="189"/>
      <c r="CM472" s="189"/>
      <c r="CN472" s="189"/>
      <c r="CO472" s="189"/>
      <c r="CP472" s="189"/>
      <c r="CQ472" s="189"/>
      <c r="CR472" s="189"/>
      <c r="CS472" s="189"/>
      <c r="CT472" s="189"/>
      <c r="CU472" s="189"/>
      <c r="CV472" s="189"/>
    </row>
    <row r="473" spans="1:100" s="94" customFormat="1" ht="12.5" x14ac:dyDescent="0.25">
      <c r="A473" s="189"/>
      <c r="B473" s="189"/>
      <c r="C473" s="189"/>
      <c r="D473" s="189"/>
      <c r="E473" s="189"/>
      <c r="F473" s="189"/>
      <c r="G473" s="189"/>
      <c r="H473" s="111"/>
      <c r="I473" s="137"/>
      <c r="J473" s="191"/>
      <c r="K473" s="189"/>
      <c r="L473" s="192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89"/>
      <c r="AD473" s="189"/>
      <c r="AE473" s="189"/>
      <c r="AF473" s="189"/>
      <c r="AG473" s="189"/>
      <c r="AH473" s="189"/>
      <c r="AI473" s="189"/>
      <c r="AJ473" s="189"/>
      <c r="AK473" s="189"/>
      <c r="AL473" s="189"/>
      <c r="AM473" s="189"/>
      <c r="AN473" s="189"/>
      <c r="AO473" s="189"/>
      <c r="AP473" s="189"/>
      <c r="AQ473" s="189"/>
      <c r="AR473" s="189"/>
      <c r="AS473" s="189"/>
      <c r="AT473" s="189"/>
      <c r="AU473" s="189"/>
      <c r="AV473" s="189"/>
      <c r="AW473" s="189"/>
      <c r="AX473" s="189"/>
      <c r="AY473" s="189"/>
      <c r="AZ473" s="189"/>
      <c r="BA473" s="189"/>
      <c r="BB473" s="189"/>
      <c r="BC473" s="189"/>
      <c r="BD473" s="189"/>
      <c r="BE473" s="189"/>
      <c r="BF473" s="189"/>
      <c r="BG473" s="189"/>
      <c r="BH473" s="189"/>
      <c r="BI473" s="189"/>
      <c r="BJ473" s="189"/>
      <c r="BK473" s="189"/>
      <c r="BL473" s="189"/>
      <c r="BM473" s="189"/>
      <c r="BN473" s="189"/>
      <c r="BO473" s="189"/>
      <c r="BP473" s="189"/>
      <c r="BQ473" s="189"/>
      <c r="BR473" s="189"/>
      <c r="BS473" s="189"/>
      <c r="BT473" s="189"/>
      <c r="BU473" s="189"/>
      <c r="BV473" s="189"/>
      <c r="BW473" s="189"/>
      <c r="BX473" s="189"/>
      <c r="BY473" s="189"/>
      <c r="BZ473" s="189"/>
      <c r="CA473" s="189"/>
      <c r="CB473" s="189"/>
      <c r="CC473" s="189"/>
      <c r="CD473" s="189"/>
      <c r="CE473" s="189"/>
      <c r="CF473" s="189"/>
      <c r="CG473" s="189"/>
      <c r="CH473" s="189"/>
      <c r="CI473" s="189"/>
      <c r="CJ473" s="189"/>
      <c r="CK473" s="189"/>
      <c r="CL473" s="189"/>
      <c r="CM473" s="189"/>
      <c r="CN473" s="189"/>
      <c r="CO473" s="189"/>
      <c r="CP473" s="189"/>
      <c r="CQ473" s="189"/>
      <c r="CR473" s="189"/>
      <c r="CS473" s="189"/>
      <c r="CT473" s="189"/>
      <c r="CU473" s="189"/>
      <c r="CV473" s="189"/>
    </row>
    <row r="474" spans="1:100" s="94" customFormat="1" ht="12.5" x14ac:dyDescent="0.25">
      <c r="A474" s="189"/>
      <c r="B474" s="189"/>
      <c r="C474" s="189"/>
      <c r="D474" s="189"/>
      <c r="E474" s="189"/>
      <c r="F474" s="189"/>
      <c r="G474" s="189"/>
      <c r="H474" s="111"/>
      <c r="I474" s="137"/>
      <c r="J474" s="191"/>
      <c r="K474" s="189"/>
      <c r="L474" s="192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89"/>
      <c r="AT474" s="189"/>
      <c r="AU474" s="189"/>
      <c r="AV474" s="189"/>
      <c r="AW474" s="189"/>
      <c r="AX474" s="189"/>
      <c r="AY474" s="189"/>
      <c r="AZ474" s="189"/>
      <c r="BA474" s="189"/>
      <c r="BB474" s="189"/>
      <c r="BC474" s="189"/>
      <c r="BD474" s="189"/>
      <c r="BE474" s="189"/>
      <c r="BF474" s="189"/>
      <c r="BG474" s="189"/>
      <c r="BH474" s="189"/>
      <c r="BI474" s="189"/>
      <c r="BJ474" s="189"/>
      <c r="BK474" s="189"/>
      <c r="BL474" s="189"/>
      <c r="BM474" s="189"/>
      <c r="BN474" s="189"/>
      <c r="BO474" s="189"/>
      <c r="BP474" s="189"/>
      <c r="BQ474" s="189"/>
      <c r="BR474" s="189"/>
      <c r="BS474" s="189"/>
      <c r="BT474" s="189"/>
      <c r="BU474" s="189"/>
      <c r="BV474" s="189"/>
      <c r="BW474" s="189"/>
      <c r="BX474" s="189"/>
      <c r="BY474" s="189"/>
      <c r="BZ474" s="189"/>
      <c r="CA474" s="189"/>
      <c r="CB474" s="189"/>
      <c r="CC474" s="189"/>
      <c r="CD474" s="189"/>
      <c r="CE474" s="189"/>
      <c r="CF474" s="189"/>
      <c r="CG474" s="189"/>
      <c r="CH474" s="189"/>
      <c r="CI474" s="189"/>
      <c r="CJ474" s="189"/>
      <c r="CK474" s="189"/>
      <c r="CL474" s="189"/>
      <c r="CM474" s="189"/>
      <c r="CN474" s="189"/>
      <c r="CO474" s="189"/>
      <c r="CP474" s="189"/>
      <c r="CQ474" s="189"/>
      <c r="CR474" s="189"/>
      <c r="CS474" s="189"/>
      <c r="CT474" s="189"/>
      <c r="CU474" s="189"/>
      <c r="CV474" s="189"/>
    </row>
    <row r="475" spans="1:100" s="94" customFormat="1" ht="12.5" x14ac:dyDescent="0.25">
      <c r="A475" s="189"/>
      <c r="B475" s="189"/>
      <c r="C475" s="189"/>
      <c r="D475" s="189"/>
      <c r="E475" s="189"/>
      <c r="F475" s="189"/>
      <c r="G475" s="189"/>
      <c r="H475" s="111"/>
      <c r="I475" s="137"/>
      <c r="J475" s="191"/>
      <c r="K475" s="189"/>
      <c r="L475" s="192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89"/>
      <c r="AT475" s="189"/>
      <c r="AU475" s="189"/>
      <c r="AV475" s="189"/>
      <c r="AW475" s="189"/>
      <c r="AX475" s="189"/>
      <c r="AY475" s="189"/>
      <c r="AZ475" s="189"/>
      <c r="BA475" s="189"/>
      <c r="BB475" s="189"/>
      <c r="BC475" s="189"/>
      <c r="BD475" s="189"/>
      <c r="BE475" s="189"/>
      <c r="BF475" s="189"/>
      <c r="BG475" s="189"/>
      <c r="BH475" s="189"/>
      <c r="BI475" s="189"/>
      <c r="BJ475" s="189"/>
      <c r="BK475" s="189"/>
      <c r="BL475" s="189"/>
      <c r="BM475" s="189"/>
      <c r="BN475" s="189"/>
      <c r="BO475" s="189"/>
      <c r="BP475" s="189"/>
      <c r="BQ475" s="189"/>
      <c r="BR475" s="189"/>
      <c r="BS475" s="189"/>
      <c r="BT475" s="189"/>
      <c r="BU475" s="189"/>
      <c r="BV475" s="189"/>
      <c r="BW475" s="189"/>
      <c r="BX475" s="189"/>
      <c r="BY475" s="189"/>
      <c r="BZ475" s="189"/>
      <c r="CA475" s="189"/>
      <c r="CB475" s="189"/>
      <c r="CC475" s="189"/>
      <c r="CD475" s="189"/>
      <c r="CE475" s="189"/>
      <c r="CF475" s="189"/>
      <c r="CG475" s="189"/>
      <c r="CH475" s="189"/>
      <c r="CI475" s="189"/>
      <c r="CJ475" s="189"/>
      <c r="CK475" s="189"/>
      <c r="CL475" s="189"/>
      <c r="CM475" s="189"/>
      <c r="CN475" s="189"/>
      <c r="CO475" s="189"/>
      <c r="CP475" s="189"/>
      <c r="CQ475" s="189"/>
      <c r="CR475" s="189"/>
      <c r="CS475" s="189"/>
      <c r="CT475" s="189"/>
      <c r="CU475" s="189"/>
      <c r="CV475" s="189"/>
    </row>
    <row r="476" spans="1:100" s="94" customFormat="1" ht="12.5" x14ac:dyDescent="0.25">
      <c r="A476" s="189"/>
      <c r="B476" s="189"/>
      <c r="C476" s="189"/>
      <c r="D476" s="189"/>
      <c r="E476" s="189"/>
      <c r="F476" s="189"/>
      <c r="G476" s="189"/>
      <c r="H476" s="111"/>
      <c r="I476" s="137"/>
      <c r="J476" s="191"/>
      <c r="K476" s="189"/>
      <c r="L476" s="192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89"/>
      <c r="AT476" s="189"/>
      <c r="AU476" s="189"/>
      <c r="AV476" s="189"/>
      <c r="AW476" s="189"/>
      <c r="AX476" s="189"/>
      <c r="AY476" s="189"/>
      <c r="AZ476" s="189"/>
      <c r="BA476" s="189"/>
      <c r="BB476" s="189"/>
      <c r="BC476" s="189"/>
      <c r="BD476" s="189"/>
      <c r="BE476" s="189"/>
      <c r="BF476" s="189"/>
      <c r="BG476" s="189"/>
      <c r="BH476" s="189"/>
      <c r="BI476" s="189"/>
      <c r="BJ476" s="189"/>
      <c r="BK476" s="189"/>
      <c r="BL476" s="189"/>
      <c r="BM476" s="189"/>
      <c r="BN476" s="189"/>
      <c r="BO476" s="189"/>
      <c r="BP476" s="189"/>
      <c r="BQ476" s="189"/>
      <c r="BR476" s="189"/>
      <c r="BS476" s="189"/>
      <c r="BT476" s="189"/>
      <c r="BU476" s="189"/>
      <c r="BV476" s="189"/>
      <c r="BW476" s="189"/>
      <c r="BX476" s="189"/>
      <c r="BY476" s="189"/>
      <c r="BZ476" s="189"/>
      <c r="CA476" s="189"/>
      <c r="CB476" s="189"/>
      <c r="CC476" s="189"/>
      <c r="CD476" s="189"/>
      <c r="CE476" s="189"/>
      <c r="CF476" s="189"/>
      <c r="CG476" s="189"/>
      <c r="CH476" s="189"/>
      <c r="CI476" s="189"/>
      <c r="CJ476" s="189"/>
      <c r="CK476" s="189"/>
      <c r="CL476" s="189"/>
      <c r="CM476" s="189"/>
      <c r="CN476" s="189"/>
      <c r="CO476" s="189"/>
      <c r="CP476" s="189"/>
      <c r="CQ476" s="189"/>
      <c r="CR476" s="189"/>
      <c r="CS476" s="189"/>
      <c r="CT476" s="189"/>
      <c r="CU476" s="189"/>
      <c r="CV476" s="189"/>
    </row>
    <row r="477" spans="1:100" s="94" customFormat="1" ht="12.5" x14ac:dyDescent="0.25">
      <c r="A477" s="189"/>
      <c r="B477" s="189"/>
      <c r="C477" s="189"/>
      <c r="D477" s="189"/>
      <c r="E477" s="189"/>
      <c r="F477" s="189"/>
      <c r="G477" s="189"/>
      <c r="H477" s="111"/>
      <c r="I477" s="137"/>
      <c r="J477" s="191"/>
      <c r="K477" s="189"/>
      <c r="L477" s="192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189"/>
      <c r="AY477" s="189"/>
      <c r="AZ477" s="189"/>
      <c r="BA477" s="189"/>
      <c r="BB477" s="189"/>
      <c r="BC477" s="189"/>
      <c r="BD477" s="189"/>
      <c r="BE477" s="189"/>
      <c r="BF477" s="189"/>
      <c r="BG477" s="189"/>
      <c r="BH477" s="189"/>
      <c r="BI477" s="189"/>
      <c r="BJ477" s="189"/>
      <c r="BK477" s="189"/>
      <c r="BL477" s="189"/>
      <c r="BM477" s="189"/>
      <c r="BN477" s="189"/>
      <c r="BO477" s="189"/>
      <c r="BP477" s="189"/>
      <c r="BQ477" s="189"/>
      <c r="BR477" s="189"/>
      <c r="BS477" s="189"/>
      <c r="BT477" s="189"/>
      <c r="BU477" s="189"/>
      <c r="BV477" s="189"/>
      <c r="BW477" s="189"/>
      <c r="BX477" s="189"/>
      <c r="BY477" s="189"/>
      <c r="BZ477" s="189"/>
      <c r="CA477" s="189"/>
      <c r="CB477" s="189"/>
      <c r="CC477" s="189"/>
      <c r="CD477" s="189"/>
      <c r="CE477" s="189"/>
      <c r="CF477" s="189"/>
      <c r="CG477" s="189"/>
      <c r="CH477" s="189"/>
      <c r="CI477" s="189"/>
      <c r="CJ477" s="189"/>
      <c r="CK477" s="189"/>
      <c r="CL477" s="189"/>
      <c r="CM477" s="189"/>
      <c r="CN477" s="189"/>
      <c r="CO477" s="189"/>
      <c r="CP477" s="189"/>
      <c r="CQ477" s="189"/>
      <c r="CR477" s="189"/>
      <c r="CS477" s="189"/>
      <c r="CT477" s="189"/>
      <c r="CU477" s="189"/>
      <c r="CV477" s="189"/>
    </row>
    <row r="478" spans="1:100" s="94" customFormat="1" ht="12.5" x14ac:dyDescent="0.25">
      <c r="A478" s="189"/>
      <c r="B478" s="189"/>
      <c r="C478" s="189"/>
      <c r="D478" s="189"/>
      <c r="E478" s="189"/>
      <c r="F478" s="189"/>
      <c r="G478" s="189"/>
      <c r="H478" s="111"/>
      <c r="I478" s="137"/>
      <c r="J478" s="191"/>
      <c r="K478" s="189"/>
      <c r="L478" s="192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89"/>
      <c r="AT478" s="189"/>
      <c r="AU478" s="189"/>
      <c r="AV478" s="189"/>
      <c r="AW478" s="189"/>
      <c r="AX478" s="189"/>
      <c r="AY478" s="189"/>
      <c r="AZ478" s="189"/>
      <c r="BA478" s="189"/>
      <c r="BB478" s="189"/>
      <c r="BC478" s="189"/>
      <c r="BD478" s="189"/>
      <c r="BE478" s="189"/>
      <c r="BF478" s="189"/>
      <c r="BG478" s="189"/>
      <c r="BH478" s="189"/>
      <c r="BI478" s="189"/>
      <c r="BJ478" s="189"/>
      <c r="BK478" s="189"/>
      <c r="BL478" s="189"/>
      <c r="BM478" s="189"/>
      <c r="BN478" s="189"/>
      <c r="BO478" s="189"/>
      <c r="BP478" s="189"/>
      <c r="BQ478" s="189"/>
      <c r="BR478" s="189"/>
      <c r="BS478" s="189"/>
      <c r="BT478" s="189"/>
      <c r="BU478" s="189"/>
      <c r="BV478" s="189"/>
      <c r="BW478" s="189"/>
      <c r="BX478" s="189"/>
      <c r="BY478" s="189"/>
      <c r="BZ478" s="189"/>
      <c r="CA478" s="189"/>
      <c r="CB478" s="189"/>
      <c r="CC478" s="189"/>
      <c r="CD478" s="189"/>
      <c r="CE478" s="189"/>
      <c r="CF478" s="189"/>
      <c r="CG478" s="189"/>
      <c r="CH478" s="189"/>
      <c r="CI478" s="189"/>
      <c r="CJ478" s="189"/>
      <c r="CK478" s="189"/>
      <c r="CL478" s="189"/>
      <c r="CM478" s="189"/>
      <c r="CN478" s="189"/>
      <c r="CO478" s="189"/>
      <c r="CP478" s="189"/>
      <c r="CQ478" s="189"/>
      <c r="CR478" s="189"/>
      <c r="CS478" s="189"/>
      <c r="CT478" s="189"/>
      <c r="CU478" s="189"/>
      <c r="CV478" s="189"/>
    </row>
    <row r="479" spans="1:100" s="94" customFormat="1" ht="12.5" x14ac:dyDescent="0.25">
      <c r="A479" s="189"/>
      <c r="B479" s="189"/>
      <c r="C479" s="189"/>
      <c r="D479" s="189"/>
      <c r="E479" s="189"/>
      <c r="F479" s="189"/>
      <c r="G479" s="189"/>
      <c r="H479" s="111"/>
      <c r="I479" s="137"/>
      <c r="J479" s="191"/>
      <c r="K479" s="189"/>
      <c r="L479" s="192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189"/>
      <c r="AT479" s="189"/>
      <c r="AU479" s="189"/>
      <c r="AV479" s="189"/>
      <c r="AW479" s="189"/>
      <c r="AX479" s="189"/>
      <c r="AY479" s="189"/>
      <c r="AZ479" s="189"/>
      <c r="BA479" s="189"/>
      <c r="BB479" s="189"/>
      <c r="BC479" s="189"/>
      <c r="BD479" s="189"/>
      <c r="BE479" s="189"/>
      <c r="BF479" s="189"/>
      <c r="BG479" s="189"/>
      <c r="BH479" s="189"/>
      <c r="BI479" s="189"/>
      <c r="BJ479" s="189"/>
      <c r="BK479" s="189"/>
      <c r="BL479" s="189"/>
      <c r="BM479" s="189"/>
      <c r="BN479" s="189"/>
      <c r="BO479" s="189"/>
      <c r="BP479" s="189"/>
      <c r="BQ479" s="189"/>
      <c r="BR479" s="189"/>
      <c r="BS479" s="189"/>
      <c r="BT479" s="189"/>
      <c r="BU479" s="189"/>
      <c r="BV479" s="189"/>
      <c r="BW479" s="189"/>
      <c r="BX479" s="189"/>
      <c r="BY479" s="189"/>
      <c r="BZ479" s="189"/>
      <c r="CA479" s="189"/>
      <c r="CB479" s="189"/>
      <c r="CC479" s="189"/>
      <c r="CD479" s="189"/>
      <c r="CE479" s="189"/>
      <c r="CF479" s="189"/>
      <c r="CG479" s="189"/>
      <c r="CH479" s="189"/>
      <c r="CI479" s="189"/>
      <c r="CJ479" s="189"/>
      <c r="CK479" s="189"/>
      <c r="CL479" s="189"/>
      <c r="CM479" s="189"/>
      <c r="CN479" s="189"/>
      <c r="CO479" s="189"/>
      <c r="CP479" s="189"/>
      <c r="CQ479" s="189"/>
      <c r="CR479" s="189"/>
      <c r="CS479" s="189"/>
      <c r="CT479" s="189"/>
      <c r="CU479" s="189"/>
      <c r="CV479" s="189"/>
    </row>
    <row r="480" spans="1:100" s="94" customFormat="1" ht="12.5" x14ac:dyDescent="0.25">
      <c r="A480" s="189"/>
      <c r="B480" s="189"/>
      <c r="C480" s="189"/>
      <c r="D480" s="189"/>
      <c r="E480" s="189"/>
      <c r="F480" s="189"/>
      <c r="G480" s="189"/>
      <c r="H480" s="111"/>
      <c r="I480" s="137"/>
      <c r="J480" s="191"/>
      <c r="K480" s="189"/>
      <c r="L480" s="192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189"/>
      <c r="AT480" s="189"/>
      <c r="AU480" s="189"/>
      <c r="AV480" s="189"/>
      <c r="AW480" s="189"/>
      <c r="AX480" s="189"/>
      <c r="AY480" s="189"/>
      <c r="AZ480" s="189"/>
      <c r="BA480" s="189"/>
      <c r="BB480" s="189"/>
      <c r="BC480" s="189"/>
      <c r="BD480" s="189"/>
      <c r="BE480" s="189"/>
      <c r="BF480" s="189"/>
      <c r="BG480" s="189"/>
      <c r="BH480" s="189"/>
      <c r="BI480" s="189"/>
      <c r="BJ480" s="189"/>
      <c r="BK480" s="189"/>
      <c r="BL480" s="189"/>
      <c r="BM480" s="189"/>
      <c r="BN480" s="189"/>
      <c r="BO480" s="189"/>
      <c r="BP480" s="189"/>
      <c r="BQ480" s="189"/>
      <c r="BR480" s="189"/>
      <c r="BS480" s="189"/>
      <c r="BT480" s="189"/>
      <c r="BU480" s="189"/>
      <c r="BV480" s="189"/>
      <c r="BW480" s="189"/>
      <c r="BX480" s="189"/>
      <c r="BY480" s="189"/>
      <c r="BZ480" s="189"/>
      <c r="CA480" s="189"/>
      <c r="CB480" s="189"/>
      <c r="CC480" s="189"/>
      <c r="CD480" s="189"/>
      <c r="CE480" s="189"/>
      <c r="CF480" s="189"/>
      <c r="CG480" s="189"/>
      <c r="CH480" s="189"/>
      <c r="CI480" s="189"/>
      <c r="CJ480" s="189"/>
      <c r="CK480" s="189"/>
      <c r="CL480" s="189"/>
      <c r="CM480" s="189"/>
      <c r="CN480" s="189"/>
      <c r="CO480" s="189"/>
      <c r="CP480" s="189"/>
      <c r="CQ480" s="189"/>
      <c r="CR480" s="189"/>
      <c r="CS480" s="189"/>
      <c r="CT480" s="189"/>
      <c r="CU480" s="189"/>
      <c r="CV480" s="189"/>
    </row>
    <row r="481" spans="1:100" s="94" customFormat="1" ht="12.5" x14ac:dyDescent="0.25">
      <c r="A481" s="189"/>
      <c r="B481" s="189"/>
      <c r="C481" s="189"/>
      <c r="D481" s="189"/>
      <c r="E481" s="189"/>
      <c r="F481" s="189"/>
      <c r="G481" s="189"/>
      <c r="H481" s="111"/>
      <c r="I481" s="137"/>
      <c r="J481" s="191"/>
      <c r="K481" s="189"/>
      <c r="L481" s="192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89"/>
      <c r="AT481" s="189"/>
      <c r="AU481" s="189"/>
      <c r="AV481" s="189"/>
      <c r="AW481" s="189"/>
      <c r="AX481" s="189"/>
      <c r="AY481" s="189"/>
      <c r="AZ481" s="189"/>
      <c r="BA481" s="189"/>
      <c r="BB481" s="189"/>
      <c r="BC481" s="189"/>
      <c r="BD481" s="189"/>
      <c r="BE481" s="189"/>
      <c r="BF481" s="189"/>
      <c r="BG481" s="189"/>
      <c r="BH481" s="189"/>
      <c r="BI481" s="189"/>
      <c r="BJ481" s="189"/>
      <c r="BK481" s="189"/>
      <c r="BL481" s="189"/>
      <c r="BM481" s="189"/>
      <c r="BN481" s="189"/>
      <c r="BO481" s="189"/>
      <c r="BP481" s="189"/>
      <c r="BQ481" s="189"/>
      <c r="BR481" s="189"/>
      <c r="BS481" s="189"/>
      <c r="BT481" s="189"/>
      <c r="BU481" s="189"/>
      <c r="BV481" s="189"/>
      <c r="BW481" s="189"/>
      <c r="BX481" s="189"/>
      <c r="BY481" s="189"/>
      <c r="BZ481" s="189"/>
      <c r="CA481" s="189"/>
      <c r="CB481" s="189"/>
      <c r="CC481" s="189"/>
      <c r="CD481" s="189"/>
      <c r="CE481" s="189"/>
      <c r="CF481" s="189"/>
      <c r="CG481" s="189"/>
      <c r="CH481" s="189"/>
      <c r="CI481" s="189"/>
      <c r="CJ481" s="189"/>
      <c r="CK481" s="189"/>
      <c r="CL481" s="189"/>
      <c r="CM481" s="189"/>
      <c r="CN481" s="189"/>
      <c r="CO481" s="189"/>
      <c r="CP481" s="189"/>
      <c r="CQ481" s="189"/>
      <c r="CR481" s="189"/>
      <c r="CS481" s="189"/>
      <c r="CT481" s="189"/>
      <c r="CU481" s="189"/>
      <c r="CV481" s="189"/>
    </row>
    <row r="482" spans="1:100" s="94" customFormat="1" ht="12.5" x14ac:dyDescent="0.25">
      <c r="A482" s="189"/>
      <c r="B482" s="189"/>
      <c r="C482" s="189"/>
      <c r="D482" s="189"/>
      <c r="E482" s="189"/>
      <c r="F482" s="189"/>
      <c r="G482" s="189"/>
      <c r="H482" s="111"/>
      <c r="I482" s="137"/>
      <c r="J482" s="191"/>
      <c r="K482" s="189"/>
      <c r="L482" s="192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189"/>
      <c r="AT482" s="189"/>
      <c r="AU482" s="189"/>
      <c r="AV482" s="189"/>
      <c r="AW482" s="189"/>
      <c r="AX482" s="189"/>
      <c r="AY482" s="189"/>
      <c r="AZ482" s="189"/>
      <c r="BA482" s="189"/>
      <c r="BB482" s="189"/>
      <c r="BC482" s="189"/>
      <c r="BD482" s="189"/>
      <c r="BE482" s="189"/>
      <c r="BF482" s="189"/>
      <c r="BG482" s="189"/>
      <c r="BH482" s="189"/>
      <c r="BI482" s="189"/>
      <c r="BJ482" s="189"/>
      <c r="BK482" s="189"/>
      <c r="BL482" s="189"/>
      <c r="BM482" s="189"/>
      <c r="BN482" s="189"/>
      <c r="BO482" s="189"/>
      <c r="BP482" s="189"/>
      <c r="BQ482" s="189"/>
      <c r="BR482" s="189"/>
      <c r="BS482" s="189"/>
      <c r="BT482" s="189"/>
      <c r="BU482" s="189"/>
      <c r="BV482" s="189"/>
      <c r="BW482" s="189"/>
      <c r="BX482" s="189"/>
      <c r="BY482" s="189"/>
      <c r="BZ482" s="189"/>
      <c r="CA482" s="189"/>
      <c r="CB482" s="189"/>
      <c r="CC482" s="189"/>
      <c r="CD482" s="189"/>
      <c r="CE482" s="189"/>
      <c r="CF482" s="189"/>
      <c r="CG482" s="189"/>
      <c r="CH482" s="189"/>
      <c r="CI482" s="189"/>
      <c r="CJ482" s="189"/>
      <c r="CK482" s="189"/>
      <c r="CL482" s="189"/>
      <c r="CM482" s="189"/>
      <c r="CN482" s="189"/>
      <c r="CO482" s="189"/>
      <c r="CP482" s="189"/>
      <c r="CQ482" s="189"/>
      <c r="CR482" s="189"/>
      <c r="CS482" s="189"/>
      <c r="CT482" s="189"/>
      <c r="CU482" s="189"/>
      <c r="CV482" s="189"/>
    </row>
    <row r="483" spans="1:100" s="94" customFormat="1" ht="12.5" x14ac:dyDescent="0.25">
      <c r="A483" s="189"/>
      <c r="B483" s="189"/>
      <c r="C483" s="189"/>
      <c r="D483" s="189"/>
      <c r="E483" s="189"/>
      <c r="F483" s="189"/>
      <c r="G483" s="189"/>
      <c r="H483" s="111"/>
      <c r="I483" s="137"/>
      <c r="J483" s="191"/>
      <c r="K483" s="189"/>
      <c r="L483" s="192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89"/>
      <c r="AT483" s="189"/>
      <c r="AU483" s="189"/>
      <c r="AV483" s="189"/>
      <c r="AW483" s="189"/>
      <c r="AX483" s="189"/>
      <c r="AY483" s="189"/>
      <c r="AZ483" s="189"/>
      <c r="BA483" s="189"/>
      <c r="BB483" s="189"/>
      <c r="BC483" s="189"/>
      <c r="BD483" s="189"/>
      <c r="BE483" s="189"/>
      <c r="BF483" s="189"/>
      <c r="BG483" s="189"/>
      <c r="BH483" s="189"/>
      <c r="BI483" s="189"/>
      <c r="BJ483" s="189"/>
      <c r="BK483" s="189"/>
      <c r="BL483" s="189"/>
      <c r="BM483" s="189"/>
      <c r="BN483" s="189"/>
      <c r="BO483" s="189"/>
      <c r="BP483" s="189"/>
      <c r="BQ483" s="189"/>
      <c r="BR483" s="189"/>
      <c r="BS483" s="189"/>
      <c r="BT483" s="189"/>
      <c r="BU483" s="189"/>
      <c r="BV483" s="189"/>
      <c r="BW483" s="189"/>
      <c r="BX483" s="189"/>
      <c r="BY483" s="189"/>
      <c r="BZ483" s="189"/>
      <c r="CA483" s="189"/>
      <c r="CB483" s="189"/>
      <c r="CC483" s="189"/>
      <c r="CD483" s="189"/>
      <c r="CE483" s="189"/>
      <c r="CF483" s="189"/>
      <c r="CG483" s="189"/>
      <c r="CH483" s="189"/>
      <c r="CI483" s="189"/>
      <c r="CJ483" s="189"/>
      <c r="CK483" s="189"/>
      <c r="CL483" s="189"/>
      <c r="CM483" s="189"/>
      <c r="CN483" s="189"/>
      <c r="CO483" s="189"/>
      <c r="CP483" s="189"/>
      <c r="CQ483" s="189"/>
      <c r="CR483" s="189"/>
      <c r="CS483" s="189"/>
      <c r="CT483" s="189"/>
      <c r="CU483" s="189"/>
      <c r="CV483" s="189"/>
    </row>
    <row r="484" spans="1:100" s="94" customFormat="1" ht="12.5" x14ac:dyDescent="0.25">
      <c r="A484" s="189"/>
      <c r="B484" s="189"/>
      <c r="C484" s="189"/>
      <c r="D484" s="189"/>
      <c r="E484" s="189"/>
      <c r="F484" s="189"/>
      <c r="G484" s="189"/>
      <c r="H484" s="111"/>
      <c r="I484" s="137"/>
      <c r="J484" s="191"/>
      <c r="K484" s="189"/>
      <c r="L484" s="192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189"/>
      <c r="AN484" s="189"/>
      <c r="AO484" s="189"/>
      <c r="AP484" s="189"/>
      <c r="AQ484" s="189"/>
      <c r="AR484" s="189"/>
      <c r="AS484" s="189"/>
      <c r="AT484" s="189"/>
      <c r="AU484" s="189"/>
      <c r="AV484" s="189"/>
      <c r="AW484" s="189"/>
      <c r="AX484" s="189"/>
      <c r="AY484" s="189"/>
      <c r="AZ484" s="189"/>
      <c r="BA484" s="189"/>
      <c r="BB484" s="189"/>
      <c r="BC484" s="189"/>
      <c r="BD484" s="189"/>
      <c r="BE484" s="189"/>
      <c r="BF484" s="189"/>
      <c r="BG484" s="189"/>
      <c r="BH484" s="189"/>
      <c r="BI484" s="189"/>
      <c r="BJ484" s="189"/>
      <c r="BK484" s="189"/>
      <c r="BL484" s="189"/>
      <c r="BM484" s="189"/>
      <c r="BN484" s="189"/>
      <c r="BO484" s="189"/>
      <c r="BP484" s="189"/>
      <c r="BQ484" s="189"/>
      <c r="BR484" s="189"/>
      <c r="BS484" s="189"/>
      <c r="BT484" s="189"/>
      <c r="BU484" s="189"/>
      <c r="BV484" s="189"/>
      <c r="BW484" s="189"/>
      <c r="BX484" s="189"/>
      <c r="BY484" s="189"/>
      <c r="BZ484" s="189"/>
      <c r="CA484" s="189"/>
      <c r="CB484" s="189"/>
      <c r="CC484" s="189"/>
      <c r="CD484" s="189"/>
      <c r="CE484" s="189"/>
      <c r="CF484" s="189"/>
      <c r="CG484" s="189"/>
      <c r="CH484" s="189"/>
      <c r="CI484" s="189"/>
      <c r="CJ484" s="189"/>
      <c r="CK484" s="189"/>
      <c r="CL484" s="189"/>
      <c r="CM484" s="189"/>
      <c r="CN484" s="189"/>
      <c r="CO484" s="189"/>
      <c r="CP484" s="189"/>
      <c r="CQ484" s="189"/>
      <c r="CR484" s="189"/>
      <c r="CS484" s="189"/>
      <c r="CT484" s="189"/>
      <c r="CU484" s="189"/>
      <c r="CV484" s="189"/>
    </row>
    <row r="485" spans="1:100" s="94" customFormat="1" ht="12.5" x14ac:dyDescent="0.25">
      <c r="A485" s="189"/>
      <c r="B485" s="189"/>
      <c r="C485" s="189"/>
      <c r="D485" s="189"/>
      <c r="E485" s="189"/>
      <c r="F485" s="189"/>
      <c r="G485" s="189"/>
      <c r="H485" s="111"/>
      <c r="I485" s="137"/>
      <c r="J485" s="191"/>
      <c r="K485" s="189"/>
      <c r="L485" s="192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89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189"/>
      <c r="AT485" s="189"/>
      <c r="AU485" s="189"/>
      <c r="AV485" s="189"/>
      <c r="AW485" s="189"/>
      <c r="AX485" s="189"/>
      <c r="AY485" s="189"/>
      <c r="AZ485" s="189"/>
      <c r="BA485" s="189"/>
      <c r="BB485" s="189"/>
      <c r="BC485" s="189"/>
      <c r="BD485" s="189"/>
      <c r="BE485" s="189"/>
      <c r="BF485" s="189"/>
      <c r="BG485" s="189"/>
      <c r="BH485" s="189"/>
      <c r="BI485" s="189"/>
      <c r="BJ485" s="189"/>
      <c r="BK485" s="189"/>
      <c r="BL485" s="189"/>
      <c r="BM485" s="189"/>
      <c r="BN485" s="189"/>
      <c r="BO485" s="189"/>
      <c r="BP485" s="189"/>
      <c r="BQ485" s="189"/>
      <c r="BR485" s="189"/>
      <c r="BS485" s="189"/>
      <c r="BT485" s="189"/>
      <c r="BU485" s="189"/>
      <c r="BV485" s="189"/>
      <c r="BW485" s="189"/>
      <c r="BX485" s="189"/>
      <c r="BY485" s="189"/>
      <c r="BZ485" s="189"/>
      <c r="CA485" s="189"/>
      <c r="CB485" s="189"/>
      <c r="CC485" s="189"/>
      <c r="CD485" s="189"/>
      <c r="CE485" s="189"/>
      <c r="CF485" s="189"/>
      <c r="CG485" s="189"/>
      <c r="CH485" s="189"/>
      <c r="CI485" s="189"/>
      <c r="CJ485" s="189"/>
      <c r="CK485" s="189"/>
      <c r="CL485" s="189"/>
      <c r="CM485" s="189"/>
      <c r="CN485" s="189"/>
      <c r="CO485" s="189"/>
      <c r="CP485" s="189"/>
      <c r="CQ485" s="189"/>
      <c r="CR485" s="189"/>
      <c r="CS485" s="189"/>
      <c r="CT485" s="189"/>
      <c r="CU485" s="189"/>
      <c r="CV485" s="189"/>
    </row>
    <row r="486" spans="1:100" s="94" customFormat="1" ht="12.5" x14ac:dyDescent="0.25">
      <c r="A486" s="189"/>
      <c r="B486" s="189"/>
      <c r="C486" s="189"/>
      <c r="D486" s="189"/>
      <c r="E486" s="189"/>
      <c r="F486" s="189"/>
      <c r="G486" s="189"/>
      <c r="H486" s="111"/>
      <c r="I486" s="137"/>
      <c r="J486" s="191"/>
      <c r="K486" s="189"/>
      <c r="L486" s="192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89"/>
      <c r="AC486" s="189"/>
      <c r="AD486" s="189"/>
      <c r="AE486" s="189"/>
      <c r="AF486" s="189"/>
      <c r="AG486" s="189"/>
      <c r="AH486" s="189"/>
      <c r="AI486" s="189"/>
      <c r="AJ486" s="189"/>
      <c r="AK486" s="189"/>
      <c r="AL486" s="189"/>
      <c r="AM486" s="189"/>
      <c r="AN486" s="189"/>
      <c r="AO486" s="189"/>
      <c r="AP486" s="189"/>
      <c r="AQ486" s="189"/>
      <c r="AR486" s="189"/>
      <c r="AS486" s="189"/>
      <c r="AT486" s="189"/>
      <c r="AU486" s="189"/>
      <c r="AV486" s="189"/>
      <c r="AW486" s="189"/>
      <c r="AX486" s="189"/>
      <c r="AY486" s="189"/>
      <c r="AZ486" s="189"/>
      <c r="BA486" s="189"/>
      <c r="BB486" s="189"/>
      <c r="BC486" s="189"/>
      <c r="BD486" s="189"/>
      <c r="BE486" s="189"/>
      <c r="BF486" s="189"/>
      <c r="BG486" s="189"/>
      <c r="BH486" s="189"/>
      <c r="BI486" s="189"/>
      <c r="BJ486" s="189"/>
      <c r="BK486" s="189"/>
      <c r="BL486" s="189"/>
      <c r="BM486" s="189"/>
      <c r="BN486" s="189"/>
      <c r="BO486" s="189"/>
      <c r="BP486" s="189"/>
      <c r="BQ486" s="189"/>
      <c r="BR486" s="189"/>
      <c r="BS486" s="189"/>
      <c r="BT486" s="189"/>
      <c r="BU486" s="189"/>
      <c r="BV486" s="189"/>
      <c r="BW486" s="189"/>
      <c r="BX486" s="189"/>
      <c r="BY486" s="189"/>
      <c r="BZ486" s="189"/>
      <c r="CA486" s="189"/>
      <c r="CB486" s="189"/>
      <c r="CC486" s="189"/>
      <c r="CD486" s="189"/>
      <c r="CE486" s="189"/>
      <c r="CF486" s="189"/>
      <c r="CG486" s="189"/>
      <c r="CH486" s="189"/>
      <c r="CI486" s="189"/>
      <c r="CJ486" s="189"/>
      <c r="CK486" s="189"/>
      <c r="CL486" s="189"/>
      <c r="CM486" s="189"/>
      <c r="CN486" s="189"/>
      <c r="CO486" s="189"/>
      <c r="CP486" s="189"/>
      <c r="CQ486" s="189"/>
      <c r="CR486" s="189"/>
      <c r="CS486" s="189"/>
      <c r="CT486" s="189"/>
      <c r="CU486" s="189"/>
      <c r="CV486" s="189"/>
    </row>
    <row r="487" spans="1:100" s="94" customFormat="1" ht="12.5" x14ac:dyDescent="0.25">
      <c r="A487" s="189"/>
      <c r="B487" s="189"/>
      <c r="C487" s="189"/>
      <c r="D487" s="189"/>
      <c r="E487" s="189"/>
      <c r="F487" s="189"/>
      <c r="G487" s="189"/>
      <c r="H487" s="111"/>
      <c r="I487" s="137"/>
      <c r="J487" s="191"/>
      <c r="K487" s="189"/>
      <c r="L487" s="192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89"/>
      <c r="AC487" s="189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189"/>
      <c r="AN487" s="189"/>
      <c r="AO487" s="189"/>
      <c r="AP487" s="189"/>
      <c r="AQ487" s="189"/>
      <c r="AR487" s="189"/>
      <c r="AS487" s="189"/>
      <c r="AT487" s="189"/>
      <c r="AU487" s="189"/>
      <c r="AV487" s="189"/>
      <c r="AW487" s="189"/>
      <c r="AX487" s="189"/>
      <c r="AY487" s="189"/>
      <c r="AZ487" s="189"/>
      <c r="BA487" s="189"/>
      <c r="BB487" s="189"/>
      <c r="BC487" s="189"/>
      <c r="BD487" s="189"/>
      <c r="BE487" s="189"/>
      <c r="BF487" s="189"/>
      <c r="BG487" s="189"/>
      <c r="BH487" s="189"/>
      <c r="BI487" s="189"/>
      <c r="BJ487" s="189"/>
      <c r="BK487" s="189"/>
      <c r="BL487" s="189"/>
      <c r="BM487" s="189"/>
      <c r="BN487" s="189"/>
      <c r="BO487" s="189"/>
      <c r="BP487" s="189"/>
      <c r="BQ487" s="189"/>
      <c r="BR487" s="189"/>
      <c r="BS487" s="189"/>
      <c r="BT487" s="189"/>
      <c r="BU487" s="189"/>
      <c r="BV487" s="189"/>
      <c r="BW487" s="189"/>
      <c r="BX487" s="189"/>
      <c r="BY487" s="189"/>
      <c r="BZ487" s="189"/>
      <c r="CA487" s="189"/>
      <c r="CB487" s="189"/>
      <c r="CC487" s="189"/>
      <c r="CD487" s="189"/>
      <c r="CE487" s="189"/>
      <c r="CF487" s="189"/>
      <c r="CG487" s="189"/>
      <c r="CH487" s="189"/>
      <c r="CI487" s="189"/>
      <c r="CJ487" s="189"/>
      <c r="CK487" s="189"/>
      <c r="CL487" s="189"/>
      <c r="CM487" s="189"/>
      <c r="CN487" s="189"/>
      <c r="CO487" s="189"/>
      <c r="CP487" s="189"/>
      <c r="CQ487" s="189"/>
      <c r="CR487" s="189"/>
      <c r="CS487" s="189"/>
      <c r="CT487" s="189"/>
      <c r="CU487" s="189"/>
      <c r="CV487" s="189"/>
    </row>
    <row r="488" spans="1:100" s="94" customFormat="1" ht="12.5" x14ac:dyDescent="0.25">
      <c r="A488" s="189"/>
      <c r="B488" s="189"/>
      <c r="C488" s="189"/>
      <c r="D488" s="189"/>
      <c r="E488" s="189"/>
      <c r="F488" s="189"/>
      <c r="G488" s="189"/>
      <c r="H488" s="111"/>
      <c r="I488" s="137"/>
      <c r="J488" s="191"/>
      <c r="K488" s="189"/>
      <c r="L488" s="192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89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189"/>
      <c r="AN488" s="189"/>
      <c r="AO488" s="189"/>
      <c r="AP488" s="189"/>
      <c r="AQ488" s="189"/>
      <c r="AR488" s="189"/>
      <c r="AS488" s="189"/>
      <c r="AT488" s="189"/>
      <c r="AU488" s="189"/>
      <c r="AV488" s="189"/>
      <c r="AW488" s="189"/>
      <c r="AX488" s="189"/>
      <c r="AY488" s="189"/>
      <c r="AZ488" s="189"/>
      <c r="BA488" s="189"/>
      <c r="BB488" s="189"/>
      <c r="BC488" s="189"/>
      <c r="BD488" s="189"/>
      <c r="BE488" s="189"/>
      <c r="BF488" s="189"/>
      <c r="BG488" s="189"/>
      <c r="BH488" s="189"/>
      <c r="BI488" s="189"/>
      <c r="BJ488" s="189"/>
      <c r="BK488" s="189"/>
      <c r="BL488" s="189"/>
      <c r="BM488" s="189"/>
      <c r="BN488" s="189"/>
      <c r="BO488" s="189"/>
      <c r="BP488" s="189"/>
      <c r="BQ488" s="189"/>
      <c r="BR488" s="189"/>
      <c r="BS488" s="189"/>
      <c r="BT488" s="189"/>
      <c r="BU488" s="189"/>
      <c r="BV488" s="189"/>
      <c r="BW488" s="189"/>
      <c r="BX488" s="189"/>
      <c r="BY488" s="189"/>
      <c r="BZ488" s="189"/>
      <c r="CA488" s="189"/>
      <c r="CB488" s="189"/>
      <c r="CC488" s="189"/>
      <c r="CD488" s="189"/>
      <c r="CE488" s="189"/>
      <c r="CF488" s="189"/>
      <c r="CG488" s="189"/>
      <c r="CH488" s="189"/>
      <c r="CI488" s="189"/>
      <c r="CJ488" s="189"/>
      <c r="CK488" s="189"/>
      <c r="CL488" s="189"/>
      <c r="CM488" s="189"/>
      <c r="CN488" s="189"/>
      <c r="CO488" s="189"/>
      <c r="CP488" s="189"/>
      <c r="CQ488" s="189"/>
      <c r="CR488" s="189"/>
      <c r="CS488" s="189"/>
      <c r="CT488" s="189"/>
      <c r="CU488" s="189"/>
      <c r="CV488" s="189"/>
    </row>
    <row r="489" spans="1:100" s="94" customFormat="1" ht="12.5" x14ac:dyDescent="0.25">
      <c r="A489" s="189"/>
      <c r="B489" s="189"/>
      <c r="C489" s="189"/>
      <c r="D489" s="189"/>
      <c r="E489" s="189"/>
      <c r="F489" s="189"/>
      <c r="G489" s="189"/>
      <c r="H489" s="111"/>
      <c r="I489" s="137"/>
      <c r="J489" s="191"/>
      <c r="K489" s="189"/>
      <c r="L489" s="192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89"/>
      <c r="AC489" s="189"/>
      <c r="AD489" s="189"/>
      <c r="AE489" s="189"/>
      <c r="AF489" s="189"/>
      <c r="AG489" s="189"/>
      <c r="AH489" s="189"/>
      <c r="AI489" s="189"/>
      <c r="AJ489" s="189"/>
      <c r="AK489" s="189"/>
      <c r="AL489" s="189"/>
      <c r="AM489" s="189"/>
      <c r="AN489" s="189"/>
      <c r="AO489" s="189"/>
      <c r="AP489" s="189"/>
      <c r="AQ489" s="189"/>
      <c r="AR489" s="189"/>
      <c r="AS489" s="189"/>
      <c r="AT489" s="189"/>
      <c r="AU489" s="189"/>
      <c r="AV489" s="189"/>
      <c r="AW489" s="189"/>
      <c r="AX489" s="189"/>
      <c r="AY489" s="189"/>
      <c r="AZ489" s="189"/>
      <c r="BA489" s="189"/>
      <c r="BB489" s="189"/>
      <c r="BC489" s="189"/>
      <c r="BD489" s="189"/>
      <c r="BE489" s="189"/>
      <c r="BF489" s="189"/>
      <c r="BG489" s="189"/>
      <c r="BH489" s="189"/>
      <c r="BI489" s="189"/>
      <c r="BJ489" s="189"/>
      <c r="BK489" s="189"/>
      <c r="BL489" s="189"/>
      <c r="BM489" s="189"/>
      <c r="BN489" s="189"/>
      <c r="BO489" s="189"/>
      <c r="BP489" s="189"/>
      <c r="BQ489" s="189"/>
      <c r="BR489" s="189"/>
      <c r="BS489" s="189"/>
      <c r="BT489" s="189"/>
      <c r="BU489" s="189"/>
      <c r="BV489" s="189"/>
      <c r="BW489" s="189"/>
      <c r="BX489" s="189"/>
      <c r="BY489" s="189"/>
      <c r="BZ489" s="189"/>
      <c r="CA489" s="189"/>
      <c r="CB489" s="189"/>
      <c r="CC489" s="189"/>
      <c r="CD489" s="189"/>
      <c r="CE489" s="189"/>
      <c r="CF489" s="189"/>
      <c r="CG489" s="189"/>
      <c r="CH489" s="189"/>
      <c r="CI489" s="189"/>
      <c r="CJ489" s="189"/>
      <c r="CK489" s="189"/>
      <c r="CL489" s="189"/>
      <c r="CM489" s="189"/>
      <c r="CN489" s="189"/>
      <c r="CO489" s="189"/>
      <c r="CP489" s="189"/>
      <c r="CQ489" s="189"/>
      <c r="CR489" s="189"/>
      <c r="CS489" s="189"/>
      <c r="CT489" s="189"/>
      <c r="CU489" s="189"/>
      <c r="CV489" s="189"/>
    </row>
    <row r="490" spans="1:100" s="94" customFormat="1" ht="12.5" x14ac:dyDescent="0.25">
      <c r="A490" s="189"/>
      <c r="B490" s="189"/>
      <c r="C490" s="189"/>
      <c r="D490" s="189"/>
      <c r="E490" s="189"/>
      <c r="F490" s="189"/>
      <c r="G490" s="189"/>
      <c r="H490" s="111"/>
      <c r="I490" s="137"/>
      <c r="J490" s="191"/>
      <c r="K490" s="189"/>
      <c r="L490" s="192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89"/>
      <c r="AD490" s="189"/>
      <c r="AE490" s="189"/>
      <c r="AF490" s="189"/>
      <c r="AG490" s="189"/>
      <c r="AH490" s="189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189"/>
      <c r="AT490" s="189"/>
      <c r="AU490" s="189"/>
      <c r="AV490" s="189"/>
      <c r="AW490" s="189"/>
      <c r="AX490" s="189"/>
      <c r="AY490" s="189"/>
      <c r="AZ490" s="189"/>
      <c r="BA490" s="189"/>
      <c r="BB490" s="189"/>
      <c r="BC490" s="189"/>
      <c r="BD490" s="189"/>
      <c r="BE490" s="189"/>
      <c r="BF490" s="189"/>
      <c r="BG490" s="189"/>
      <c r="BH490" s="189"/>
      <c r="BI490" s="189"/>
      <c r="BJ490" s="189"/>
      <c r="BK490" s="189"/>
      <c r="BL490" s="189"/>
      <c r="BM490" s="189"/>
      <c r="BN490" s="189"/>
      <c r="BO490" s="189"/>
      <c r="BP490" s="189"/>
      <c r="BQ490" s="189"/>
      <c r="BR490" s="189"/>
      <c r="BS490" s="189"/>
      <c r="BT490" s="189"/>
      <c r="BU490" s="189"/>
      <c r="BV490" s="189"/>
      <c r="BW490" s="189"/>
      <c r="BX490" s="189"/>
      <c r="BY490" s="189"/>
      <c r="BZ490" s="189"/>
      <c r="CA490" s="189"/>
      <c r="CB490" s="189"/>
      <c r="CC490" s="189"/>
      <c r="CD490" s="189"/>
      <c r="CE490" s="189"/>
      <c r="CF490" s="189"/>
      <c r="CG490" s="189"/>
      <c r="CH490" s="189"/>
      <c r="CI490" s="189"/>
      <c r="CJ490" s="189"/>
      <c r="CK490" s="189"/>
      <c r="CL490" s="189"/>
      <c r="CM490" s="189"/>
      <c r="CN490" s="189"/>
      <c r="CO490" s="189"/>
      <c r="CP490" s="189"/>
      <c r="CQ490" s="189"/>
      <c r="CR490" s="189"/>
      <c r="CS490" s="189"/>
      <c r="CT490" s="189"/>
      <c r="CU490" s="189"/>
      <c r="CV490" s="189"/>
    </row>
    <row r="491" spans="1:100" s="94" customFormat="1" ht="12.5" x14ac:dyDescent="0.25">
      <c r="A491" s="189"/>
      <c r="B491" s="189"/>
      <c r="C491" s="189"/>
      <c r="D491" s="189"/>
      <c r="E491" s="189"/>
      <c r="F491" s="189"/>
      <c r="G491" s="189"/>
      <c r="H491" s="111"/>
      <c r="I491" s="137"/>
      <c r="J491" s="191"/>
      <c r="K491" s="189"/>
      <c r="L491" s="192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  <c r="AB491" s="189"/>
      <c r="AC491" s="189"/>
      <c r="AD491" s="189"/>
      <c r="AE491" s="189"/>
      <c r="AF491" s="189"/>
      <c r="AG491" s="189"/>
      <c r="AH491" s="189"/>
      <c r="AI491" s="189"/>
      <c r="AJ491" s="189"/>
      <c r="AK491" s="189"/>
      <c r="AL491" s="189"/>
      <c r="AM491" s="189"/>
      <c r="AN491" s="189"/>
      <c r="AO491" s="189"/>
      <c r="AP491" s="189"/>
      <c r="AQ491" s="189"/>
      <c r="AR491" s="189"/>
      <c r="AS491" s="189"/>
      <c r="AT491" s="189"/>
      <c r="AU491" s="189"/>
      <c r="AV491" s="189"/>
      <c r="AW491" s="189"/>
      <c r="AX491" s="189"/>
      <c r="AY491" s="189"/>
      <c r="AZ491" s="189"/>
      <c r="BA491" s="189"/>
      <c r="BB491" s="189"/>
      <c r="BC491" s="189"/>
      <c r="BD491" s="189"/>
      <c r="BE491" s="189"/>
      <c r="BF491" s="189"/>
      <c r="BG491" s="189"/>
      <c r="BH491" s="189"/>
      <c r="BI491" s="189"/>
      <c r="BJ491" s="189"/>
      <c r="BK491" s="189"/>
      <c r="BL491" s="189"/>
      <c r="BM491" s="189"/>
      <c r="BN491" s="189"/>
      <c r="BO491" s="189"/>
      <c r="BP491" s="189"/>
      <c r="BQ491" s="189"/>
      <c r="BR491" s="189"/>
      <c r="BS491" s="189"/>
      <c r="BT491" s="189"/>
      <c r="BU491" s="189"/>
      <c r="BV491" s="189"/>
      <c r="BW491" s="189"/>
      <c r="BX491" s="189"/>
      <c r="BY491" s="189"/>
      <c r="BZ491" s="189"/>
      <c r="CA491" s="189"/>
      <c r="CB491" s="189"/>
      <c r="CC491" s="189"/>
      <c r="CD491" s="189"/>
      <c r="CE491" s="189"/>
      <c r="CF491" s="189"/>
      <c r="CG491" s="189"/>
      <c r="CH491" s="189"/>
      <c r="CI491" s="189"/>
      <c r="CJ491" s="189"/>
      <c r="CK491" s="189"/>
      <c r="CL491" s="189"/>
      <c r="CM491" s="189"/>
      <c r="CN491" s="189"/>
      <c r="CO491" s="189"/>
      <c r="CP491" s="189"/>
      <c r="CQ491" s="189"/>
      <c r="CR491" s="189"/>
      <c r="CS491" s="189"/>
      <c r="CT491" s="189"/>
      <c r="CU491" s="189"/>
      <c r="CV491" s="189"/>
    </row>
    <row r="492" spans="1:100" s="94" customFormat="1" ht="12.5" x14ac:dyDescent="0.25">
      <c r="A492" s="189"/>
      <c r="B492" s="189"/>
      <c r="C492" s="189"/>
      <c r="D492" s="189"/>
      <c r="E492" s="189"/>
      <c r="F492" s="189"/>
      <c r="G492" s="189"/>
      <c r="H492" s="111"/>
      <c r="I492" s="137"/>
      <c r="J492" s="191"/>
      <c r="K492" s="189"/>
      <c r="L492" s="192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89"/>
      <c r="AM492" s="189"/>
      <c r="AN492" s="189"/>
      <c r="AO492" s="189"/>
      <c r="AP492" s="189"/>
      <c r="AQ492" s="189"/>
      <c r="AR492" s="189"/>
      <c r="AS492" s="189"/>
      <c r="AT492" s="189"/>
      <c r="AU492" s="189"/>
      <c r="AV492" s="189"/>
      <c r="AW492" s="189"/>
      <c r="AX492" s="189"/>
      <c r="AY492" s="189"/>
      <c r="AZ492" s="189"/>
      <c r="BA492" s="189"/>
      <c r="BB492" s="189"/>
      <c r="BC492" s="189"/>
      <c r="BD492" s="189"/>
      <c r="BE492" s="189"/>
      <c r="BF492" s="189"/>
      <c r="BG492" s="189"/>
      <c r="BH492" s="189"/>
      <c r="BI492" s="189"/>
      <c r="BJ492" s="189"/>
      <c r="BK492" s="189"/>
      <c r="BL492" s="189"/>
      <c r="BM492" s="189"/>
      <c r="BN492" s="189"/>
      <c r="BO492" s="189"/>
      <c r="BP492" s="189"/>
      <c r="BQ492" s="189"/>
      <c r="BR492" s="189"/>
      <c r="BS492" s="189"/>
      <c r="BT492" s="189"/>
      <c r="BU492" s="189"/>
      <c r="BV492" s="189"/>
      <c r="BW492" s="189"/>
      <c r="BX492" s="189"/>
      <c r="BY492" s="189"/>
      <c r="BZ492" s="189"/>
      <c r="CA492" s="189"/>
      <c r="CB492" s="189"/>
      <c r="CC492" s="189"/>
      <c r="CD492" s="189"/>
      <c r="CE492" s="189"/>
      <c r="CF492" s="189"/>
      <c r="CG492" s="189"/>
      <c r="CH492" s="189"/>
      <c r="CI492" s="189"/>
      <c r="CJ492" s="189"/>
      <c r="CK492" s="189"/>
      <c r="CL492" s="189"/>
      <c r="CM492" s="189"/>
      <c r="CN492" s="189"/>
      <c r="CO492" s="189"/>
      <c r="CP492" s="189"/>
      <c r="CQ492" s="189"/>
      <c r="CR492" s="189"/>
      <c r="CS492" s="189"/>
      <c r="CT492" s="189"/>
      <c r="CU492" s="189"/>
      <c r="CV492" s="189"/>
    </row>
    <row r="493" spans="1:100" s="94" customFormat="1" ht="12.5" x14ac:dyDescent="0.25">
      <c r="A493" s="189"/>
      <c r="B493" s="189"/>
      <c r="C493" s="189"/>
      <c r="D493" s="189"/>
      <c r="E493" s="189"/>
      <c r="F493" s="189"/>
      <c r="G493" s="189"/>
      <c r="H493" s="111"/>
      <c r="I493" s="137"/>
      <c r="J493" s="191"/>
      <c r="K493" s="189"/>
      <c r="L493" s="192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189"/>
      <c r="AT493" s="189"/>
      <c r="AU493" s="189"/>
      <c r="AV493" s="189"/>
      <c r="AW493" s="189"/>
      <c r="AX493" s="189"/>
      <c r="AY493" s="189"/>
      <c r="AZ493" s="189"/>
      <c r="BA493" s="189"/>
      <c r="BB493" s="189"/>
      <c r="BC493" s="189"/>
      <c r="BD493" s="189"/>
      <c r="BE493" s="189"/>
      <c r="BF493" s="189"/>
      <c r="BG493" s="189"/>
      <c r="BH493" s="189"/>
      <c r="BI493" s="189"/>
      <c r="BJ493" s="189"/>
      <c r="BK493" s="189"/>
      <c r="BL493" s="189"/>
      <c r="BM493" s="189"/>
      <c r="BN493" s="189"/>
      <c r="BO493" s="189"/>
      <c r="BP493" s="189"/>
      <c r="BQ493" s="189"/>
      <c r="BR493" s="189"/>
      <c r="BS493" s="189"/>
      <c r="BT493" s="189"/>
      <c r="BU493" s="189"/>
      <c r="BV493" s="189"/>
      <c r="BW493" s="189"/>
      <c r="BX493" s="189"/>
      <c r="BY493" s="189"/>
      <c r="BZ493" s="189"/>
      <c r="CA493" s="189"/>
      <c r="CB493" s="189"/>
      <c r="CC493" s="189"/>
      <c r="CD493" s="189"/>
      <c r="CE493" s="189"/>
      <c r="CF493" s="189"/>
      <c r="CG493" s="189"/>
      <c r="CH493" s="189"/>
      <c r="CI493" s="189"/>
      <c r="CJ493" s="189"/>
      <c r="CK493" s="189"/>
      <c r="CL493" s="189"/>
      <c r="CM493" s="189"/>
      <c r="CN493" s="189"/>
      <c r="CO493" s="189"/>
      <c r="CP493" s="189"/>
      <c r="CQ493" s="189"/>
      <c r="CR493" s="189"/>
      <c r="CS493" s="189"/>
      <c r="CT493" s="189"/>
      <c r="CU493" s="189"/>
      <c r="CV493" s="189"/>
    </row>
    <row r="494" spans="1:100" s="94" customFormat="1" ht="12.5" x14ac:dyDescent="0.25">
      <c r="A494" s="189"/>
      <c r="B494" s="189"/>
      <c r="C494" s="189"/>
      <c r="D494" s="189"/>
      <c r="E494" s="189"/>
      <c r="F494" s="189"/>
      <c r="G494" s="189"/>
      <c r="H494" s="111"/>
      <c r="I494" s="137"/>
      <c r="J494" s="191"/>
      <c r="K494" s="189"/>
      <c r="L494" s="192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89"/>
      <c r="AE494" s="189"/>
      <c r="AF494" s="189"/>
      <c r="AG494" s="189"/>
      <c r="AH494" s="189"/>
      <c r="AI494" s="189"/>
      <c r="AJ494" s="189"/>
      <c r="AK494" s="189"/>
      <c r="AL494" s="189"/>
      <c r="AM494" s="189"/>
      <c r="AN494" s="189"/>
      <c r="AO494" s="189"/>
      <c r="AP494" s="189"/>
      <c r="AQ494" s="189"/>
      <c r="AR494" s="189"/>
      <c r="AS494" s="189"/>
      <c r="AT494" s="189"/>
      <c r="AU494" s="189"/>
      <c r="AV494" s="189"/>
      <c r="AW494" s="189"/>
      <c r="AX494" s="189"/>
      <c r="AY494" s="189"/>
      <c r="AZ494" s="189"/>
      <c r="BA494" s="189"/>
      <c r="BB494" s="189"/>
      <c r="BC494" s="189"/>
      <c r="BD494" s="189"/>
      <c r="BE494" s="189"/>
      <c r="BF494" s="189"/>
      <c r="BG494" s="189"/>
      <c r="BH494" s="189"/>
      <c r="BI494" s="189"/>
      <c r="BJ494" s="189"/>
      <c r="BK494" s="189"/>
      <c r="BL494" s="189"/>
      <c r="BM494" s="189"/>
      <c r="BN494" s="189"/>
      <c r="BO494" s="189"/>
      <c r="BP494" s="189"/>
      <c r="BQ494" s="189"/>
      <c r="BR494" s="189"/>
      <c r="BS494" s="189"/>
      <c r="BT494" s="189"/>
      <c r="BU494" s="189"/>
      <c r="BV494" s="189"/>
      <c r="BW494" s="189"/>
      <c r="BX494" s="189"/>
      <c r="BY494" s="189"/>
      <c r="BZ494" s="189"/>
      <c r="CA494" s="189"/>
      <c r="CB494" s="189"/>
      <c r="CC494" s="189"/>
      <c r="CD494" s="189"/>
      <c r="CE494" s="189"/>
      <c r="CF494" s="189"/>
      <c r="CG494" s="189"/>
      <c r="CH494" s="189"/>
      <c r="CI494" s="189"/>
      <c r="CJ494" s="189"/>
      <c r="CK494" s="189"/>
      <c r="CL494" s="189"/>
      <c r="CM494" s="189"/>
      <c r="CN494" s="189"/>
      <c r="CO494" s="189"/>
      <c r="CP494" s="189"/>
      <c r="CQ494" s="189"/>
      <c r="CR494" s="189"/>
      <c r="CS494" s="189"/>
      <c r="CT494" s="189"/>
      <c r="CU494" s="189"/>
      <c r="CV494" s="189"/>
    </row>
    <row r="495" spans="1:100" s="94" customFormat="1" ht="12.5" x14ac:dyDescent="0.25">
      <c r="A495" s="189"/>
      <c r="B495" s="189"/>
      <c r="C495" s="189"/>
      <c r="D495" s="189"/>
      <c r="E495" s="189"/>
      <c r="F495" s="189"/>
      <c r="G495" s="189"/>
      <c r="H495" s="111"/>
      <c r="I495" s="137"/>
      <c r="J495" s="191"/>
      <c r="K495" s="189"/>
      <c r="L495" s="192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89"/>
      <c r="AE495" s="189"/>
      <c r="AF495" s="189"/>
      <c r="AG495" s="189"/>
      <c r="AH495" s="189"/>
      <c r="AI495" s="189"/>
      <c r="AJ495" s="189"/>
      <c r="AK495" s="189"/>
      <c r="AL495" s="189"/>
      <c r="AM495" s="189"/>
      <c r="AN495" s="189"/>
      <c r="AO495" s="189"/>
      <c r="AP495" s="189"/>
      <c r="AQ495" s="189"/>
      <c r="AR495" s="189"/>
      <c r="AS495" s="189"/>
      <c r="AT495" s="189"/>
      <c r="AU495" s="189"/>
      <c r="AV495" s="189"/>
      <c r="AW495" s="189"/>
      <c r="AX495" s="189"/>
      <c r="AY495" s="189"/>
      <c r="AZ495" s="189"/>
      <c r="BA495" s="189"/>
      <c r="BB495" s="189"/>
      <c r="BC495" s="189"/>
      <c r="BD495" s="189"/>
      <c r="BE495" s="189"/>
      <c r="BF495" s="189"/>
      <c r="BG495" s="189"/>
      <c r="BH495" s="189"/>
      <c r="BI495" s="189"/>
      <c r="BJ495" s="189"/>
      <c r="BK495" s="189"/>
      <c r="BL495" s="189"/>
      <c r="BM495" s="189"/>
      <c r="BN495" s="189"/>
      <c r="BO495" s="189"/>
      <c r="BP495" s="189"/>
      <c r="BQ495" s="189"/>
      <c r="BR495" s="189"/>
      <c r="BS495" s="189"/>
      <c r="BT495" s="189"/>
      <c r="BU495" s="189"/>
      <c r="BV495" s="189"/>
      <c r="BW495" s="189"/>
      <c r="BX495" s="189"/>
      <c r="BY495" s="189"/>
      <c r="BZ495" s="189"/>
      <c r="CA495" s="189"/>
      <c r="CB495" s="189"/>
      <c r="CC495" s="189"/>
      <c r="CD495" s="189"/>
      <c r="CE495" s="189"/>
      <c r="CF495" s="189"/>
      <c r="CG495" s="189"/>
      <c r="CH495" s="189"/>
      <c r="CI495" s="189"/>
      <c r="CJ495" s="189"/>
      <c r="CK495" s="189"/>
      <c r="CL495" s="189"/>
      <c r="CM495" s="189"/>
      <c r="CN495" s="189"/>
      <c r="CO495" s="189"/>
      <c r="CP495" s="189"/>
      <c r="CQ495" s="189"/>
      <c r="CR495" s="189"/>
      <c r="CS495" s="189"/>
      <c r="CT495" s="189"/>
      <c r="CU495" s="189"/>
      <c r="CV495" s="189"/>
    </row>
    <row r="496" spans="1:100" s="94" customFormat="1" ht="12.5" x14ac:dyDescent="0.25">
      <c r="A496" s="189"/>
      <c r="B496" s="189"/>
      <c r="C496" s="189"/>
      <c r="D496" s="189"/>
      <c r="E496" s="189"/>
      <c r="F496" s="189"/>
      <c r="G496" s="189"/>
      <c r="H496" s="111"/>
      <c r="I496" s="137"/>
      <c r="J496" s="191"/>
      <c r="K496" s="189"/>
      <c r="L496" s="192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89"/>
      <c r="AE496" s="189"/>
      <c r="AF496" s="189"/>
      <c r="AG496" s="189"/>
      <c r="AH496" s="189"/>
      <c r="AI496" s="189"/>
      <c r="AJ496" s="189"/>
      <c r="AK496" s="189"/>
      <c r="AL496" s="189"/>
      <c r="AM496" s="189"/>
      <c r="AN496" s="189"/>
      <c r="AO496" s="189"/>
      <c r="AP496" s="189"/>
      <c r="AQ496" s="189"/>
      <c r="AR496" s="189"/>
      <c r="AS496" s="189"/>
      <c r="AT496" s="189"/>
      <c r="AU496" s="189"/>
      <c r="AV496" s="189"/>
      <c r="AW496" s="189"/>
      <c r="AX496" s="189"/>
      <c r="AY496" s="189"/>
      <c r="AZ496" s="189"/>
      <c r="BA496" s="189"/>
      <c r="BB496" s="189"/>
      <c r="BC496" s="189"/>
      <c r="BD496" s="189"/>
      <c r="BE496" s="189"/>
      <c r="BF496" s="189"/>
      <c r="BG496" s="189"/>
      <c r="BH496" s="189"/>
      <c r="BI496" s="189"/>
      <c r="BJ496" s="189"/>
      <c r="BK496" s="189"/>
      <c r="BL496" s="189"/>
      <c r="BM496" s="189"/>
      <c r="BN496" s="189"/>
      <c r="BO496" s="189"/>
      <c r="BP496" s="189"/>
      <c r="BQ496" s="189"/>
      <c r="BR496" s="189"/>
      <c r="BS496" s="189"/>
      <c r="BT496" s="189"/>
      <c r="BU496" s="189"/>
      <c r="BV496" s="189"/>
      <c r="BW496" s="189"/>
      <c r="BX496" s="189"/>
      <c r="BY496" s="189"/>
      <c r="BZ496" s="189"/>
      <c r="CA496" s="189"/>
      <c r="CB496" s="189"/>
      <c r="CC496" s="189"/>
      <c r="CD496" s="189"/>
      <c r="CE496" s="189"/>
      <c r="CF496" s="189"/>
      <c r="CG496" s="189"/>
      <c r="CH496" s="189"/>
      <c r="CI496" s="189"/>
      <c r="CJ496" s="189"/>
      <c r="CK496" s="189"/>
      <c r="CL496" s="189"/>
      <c r="CM496" s="189"/>
      <c r="CN496" s="189"/>
      <c r="CO496" s="189"/>
      <c r="CP496" s="189"/>
      <c r="CQ496" s="189"/>
      <c r="CR496" s="189"/>
      <c r="CS496" s="189"/>
      <c r="CT496" s="189"/>
      <c r="CU496" s="189"/>
      <c r="CV496" s="189"/>
    </row>
    <row r="497" spans="1:100" s="94" customFormat="1" ht="12.5" x14ac:dyDescent="0.25">
      <c r="A497" s="189"/>
      <c r="B497" s="189"/>
      <c r="C497" s="189"/>
      <c r="D497" s="189"/>
      <c r="E497" s="189"/>
      <c r="F497" s="189"/>
      <c r="G497" s="189"/>
      <c r="H497" s="111"/>
      <c r="I497" s="137"/>
      <c r="J497" s="191"/>
      <c r="K497" s="189"/>
      <c r="L497" s="192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89"/>
      <c r="AE497" s="189"/>
      <c r="AF497" s="189"/>
      <c r="AG497" s="189"/>
      <c r="AH497" s="189"/>
      <c r="AI497" s="189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189"/>
      <c r="AT497" s="189"/>
      <c r="AU497" s="189"/>
      <c r="AV497" s="189"/>
      <c r="AW497" s="189"/>
      <c r="AX497" s="189"/>
      <c r="AY497" s="189"/>
      <c r="AZ497" s="189"/>
      <c r="BA497" s="189"/>
      <c r="BB497" s="189"/>
      <c r="BC497" s="189"/>
      <c r="BD497" s="189"/>
      <c r="BE497" s="189"/>
      <c r="BF497" s="189"/>
      <c r="BG497" s="189"/>
      <c r="BH497" s="189"/>
      <c r="BI497" s="189"/>
      <c r="BJ497" s="189"/>
      <c r="BK497" s="189"/>
      <c r="BL497" s="189"/>
      <c r="BM497" s="189"/>
      <c r="BN497" s="189"/>
      <c r="BO497" s="189"/>
      <c r="BP497" s="189"/>
      <c r="BQ497" s="189"/>
      <c r="BR497" s="189"/>
      <c r="BS497" s="189"/>
      <c r="BT497" s="189"/>
      <c r="BU497" s="189"/>
      <c r="BV497" s="189"/>
      <c r="BW497" s="189"/>
      <c r="BX497" s="189"/>
      <c r="BY497" s="189"/>
      <c r="BZ497" s="189"/>
      <c r="CA497" s="189"/>
      <c r="CB497" s="189"/>
      <c r="CC497" s="189"/>
      <c r="CD497" s="189"/>
      <c r="CE497" s="189"/>
      <c r="CF497" s="189"/>
      <c r="CG497" s="189"/>
      <c r="CH497" s="189"/>
      <c r="CI497" s="189"/>
      <c r="CJ497" s="189"/>
      <c r="CK497" s="189"/>
      <c r="CL497" s="189"/>
      <c r="CM497" s="189"/>
      <c r="CN497" s="189"/>
      <c r="CO497" s="189"/>
      <c r="CP497" s="189"/>
      <c r="CQ497" s="189"/>
      <c r="CR497" s="189"/>
      <c r="CS497" s="189"/>
      <c r="CT497" s="189"/>
      <c r="CU497" s="189"/>
      <c r="CV497" s="189"/>
    </row>
    <row r="498" spans="1:100" s="94" customFormat="1" ht="12.5" x14ac:dyDescent="0.25">
      <c r="A498" s="189"/>
      <c r="B498" s="189"/>
      <c r="C498" s="189"/>
      <c r="D498" s="189"/>
      <c r="E498" s="189"/>
      <c r="F498" s="189"/>
      <c r="G498" s="189"/>
      <c r="H498" s="111"/>
      <c r="I498" s="137"/>
      <c r="J498" s="191"/>
      <c r="K498" s="189"/>
      <c r="L498" s="192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89"/>
      <c r="AY498" s="189"/>
      <c r="AZ498" s="189"/>
      <c r="BA498" s="189"/>
      <c r="BB498" s="189"/>
      <c r="BC498" s="189"/>
      <c r="BD498" s="189"/>
      <c r="BE498" s="189"/>
      <c r="BF498" s="189"/>
      <c r="BG498" s="189"/>
      <c r="BH498" s="189"/>
      <c r="BI498" s="189"/>
      <c r="BJ498" s="189"/>
      <c r="BK498" s="189"/>
      <c r="BL498" s="189"/>
      <c r="BM498" s="189"/>
      <c r="BN498" s="189"/>
      <c r="BO498" s="189"/>
      <c r="BP498" s="189"/>
      <c r="BQ498" s="189"/>
      <c r="BR498" s="189"/>
      <c r="BS498" s="189"/>
      <c r="BT498" s="189"/>
      <c r="BU498" s="189"/>
      <c r="BV498" s="189"/>
      <c r="BW498" s="189"/>
      <c r="BX498" s="189"/>
      <c r="BY498" s="189"/>
      <c r="BZ498" s="189"/>
      <c r="CA498" s="189"/>
      <c r="CB498" s="189"/>
      <c r="CC498" s="189"/>
      <c r="CD498" s="189"/>
      <c r="CE498" s="189"/>
      <c r="CF498" s="189"/>
      <c r="CG498" s="189"/>
      <c r="CH498" s="189"/>
      <c r="CI498" s="189"/>
      <c r="CJ498" s="189"/>
      <c r="CK498" s="189"/>
      <c r="CL498" s="189"/>
      <c r="CM498" s="189"/>
      <c r="CN498" s="189"/>
      <c r="CO498" s="189"/>
      <c r="CP498" s="189"/>
      <c r="CQ498" s="189"/>
      <c r="CR498" s="189"/>
      <c r="CS498" s="189"/>
      <c r="CT498" s="189"/>
      <c r="CU498" s="189"/>
      <c r="CV498" s="189"/>
    </row>
    <row r="499" spans="1:100" s="94" customFormat="1" ht="12.5" x14ac:dyDescent="0.25">
      <c r="A499" s="189"/>
      <c r="B499" s="189"/>
      <c r="C499" s="189"/>
      <c r="D499" s="189"/>
      <c r="E499" s="189"/>
      <c r="F499" s="189"/>
      <c r="G499" s="189"/>
      <c r="H499" s="111"/>
      <c r="I499" s="137"/>
      <c r="J499" s="191"/>
      <c r="K499" s="189"/>
      <c r="L499" s="192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189"/>
      <c r="AN499" s="189"/>
      <c r="AO499" s="189"/>
      <c r="AP499" s="189"/>
      <c r="AQ499" s="189"/>
      <c r="AR499" s="189"/>
      <c r="AS499" s="189"/>
      <c r="AT499" s="189"/>
      <c r="AU499" s="189"/>
      <c r="AV499" s="189"/>
      <c r="AW499" s="189"/>
      <c r="AX499" s="189"/>
      <c r="AY499" s="189"/>
      <c r="AZ499" s="189"/>
      <c r="BA499" s="189"/>
      <c r="BB499" s="189"/>
      <c r="BC499" s="189"/>
      <c r="BD499" s="189"/>
      <c r="BE499" s="189"/>
      <c r="BF499" s="189"/>
      <c r="BG499" s="189"/>
      <c r="BH499" s="189"/>
      <c r="BI499" s="189"/>
      <c r="BJ499" s="189"/>
      <c r="BK499" s="189"/>
      <c r="BL499" s="189"/>
      <c r="BM499" s="189"/>
      <c r="BN499" s="189"/>
      <c r="BO499" s="189"/>
      <c r="BP499" s="189"/>
      <c r="BQ499" s="189"/>
      <c r="BR499" s="189"/>
      <c r="BS499" s="189"/>
      <c r="BT499" s="189"/>
      <c r="BU499" s="189"/>
      <c r="BV499" s="189"/>
      <c r="BW499" s="189"/>
      <c r="BX499" s="189"/>
      <c r="BY499" s="189"/>
      <c r="BZ499" s="189"/>
      <c r="CA499" s="189"/>
      <c r="CB499" s="189"/>
      <c r="CC499" s="189"/>
      <c r="CD499" s="189"/>
      <c r="CE499" s="189"/>
      <c r="CF499" s="189"/>
      <c r="CG499" s="189"/>
      <c r="CH499" s="189"/>
      <c r="CI499" s="189"/>
      <c r="CJ499" s="189"/>
      <c r="CK499" s="189"/>
      <c r="CL499" s="189"/>
      <c r="CM499" s="189"/>
      <c r="CN499" s="189"/>
      <c r="CO499" s="189"/>
      <c r="CP499" s="189"/>
      <c r="CQ499" s="189"/>
      <c r="CR499" s="189"/>
      <c r="CS499" s="189"/>
      <c r="CT499" s="189"/>
      <c r="CU499" s="189"/>
      <c r="CV499" s="189"/>
    </row>
    <row r="500" spans="1:100" s="94" customFormat="1" ht="12.5" x14ac:dyDescent="0.25">
      <c r="A500" s="189"/>
      <c r="B500" s="189"/>
      <c r="C500" s="189"/>
      <c r="D500" s="189"/>
      <c r="E500" s="189"/>
      <c r="F500" s="189"/>
      <c r="G500" s="189"/>
      <c r="H500" s="111"/>
      <c r="I500" s="137"/>
      <c r="J500" s="191"/>
      <c r="K500" s="189"/>
      <c r="L500" s="192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189"/>
      <c r="AT500" s="189"/>
      <c r="AU500" s="189"/>
      <c r="AV500" s="189"/>
      <c r="AW500" s="189"/>
      <c r="AX500" s="189"/>
      <c r="AY500" s="189"/>
      <c r="AZ500" s="189"/>
      <c r="BA500" s="189"/>
      <c r="BB500" s="189"/>
      <c r="BC500" s="189"/>
      <c r="BD500" s="189"/>
      <c r="BE500" s="189"/>
      <c r="BF500" s="189"/>
      <c r="BG500" s="189"/>
      <c r="BH500" s="189"/>
      <c r="BI500" s="189"/>
      <c r="BJ500" s="189"/>
      <c r="BK500" s="189"/>
      <c r="BL500" s="189"/>
      <c r="BM500" s="189"/>
      <c r="BN500" s="189"/>
      <c r="BO500" s="189"/>
      <c r="BP500" s="189"/>
      <c r="BQ500" s="189"/>
      <c r="BR500" s="189"/>
      <c r="BS500" s="189"/>
      <c r="BT500" s="189"/>
      <c r="BU500" s="189"/>
      <c r="BV500" s="189"/>
      <c r="BW500" s="189"/>
      <c r="BX500" s="189"/>
      <c r="BY500" s="189"/>
      <c r="BZ500" s="189"/>
      <c r="CA500" s="189"/>
      <c r="CB500" s="189"/>
      <c r="CC500" s="189"/>
      <c r="CD500" s="189"/>
      <c r="CE500" s="189"/>
      <c r="CF500" s="189"/>
      <c r="CG500" s="189"/>
      <c r="CH500" s="189"/>
      <c r="CI500" s="189"/>
      <c r="CJ500" s="189"/>
      <c r="CK500" s="189"/>
      <c r="CL500" s="189"/>
      <c r="CM500" s="189"/>
      <c r="CN500" s="189"/>
      <c r="CO500" s="189"/>
      <c r="CP500" s="189"/>
      <c r="CQ500" s="189"/>
      <c r="CR500" s="189"/>
      <c r="CS500" s="189"/>
      <c r="CT500" s="189"/>
      <c r="CU500" s="189"/>
      <c r="CV500" s="189"/>
    </row>
    <row r="501" spans="1:100" s="94" customFormat="1" ht="12.5" x14ac:dyDescent="0.25">
      <c r="H501" s="104"/>
      <c r="I501" s="95"/>
      <c r="J501" s="96"/>
      <c r="L501" s="97"/>
    </row>
    <row r="502" spans="1:100" s="94" customFormat="1" ht="12.5" x14ac:dyDescent="0.25">
      <c r="H502" s="104"/>
      <c r="I502" s="95"/>
      <c r="J502" s="96"/>
      <c r="L502" s="97"/>
    </row>
    <row r="503" spans="1:100" s="94" customFormat="1" ht="12.5" x14ac:dyDescent="0.25">
      <c r="H503" s="104"/>
      <c r="I503" s="95"/>
      <c r="J503" s="96"/>
      <c r="L503" s="97"/>
    </row>
    <row r="504" spans="1:100" s="94" customFormat="1" ht="12.5" x14ac:dyDescent="0.25">
      <c r="H504" s="104"/>
      <c r="I504" s="95"/>
      <c r="J504" s="96"/>
      <c r="L504" s="97"/>
    </row>
    <row r="505" spans="1:100" s="94" customFormat="1" ht="12.5" x14ac:dyDescent="0.25">
      <c r="H505" s="104"/>
      <c r="I505" s="95"/>
      <c r="J505" s="96"/>
      <c r="L505" s="97"/>
    </row>
    <row r="506" spans="1:100" s="94" customFormat="1" ht="12.5" x14ac:dyDescent="0.25">
      <c r="H506" s="104"/>
      <c r="I506" s="95"/>
      <c r="J506" s="96"/>
      <c r="L506" s="97"/>
    </row>
    <row r="507" spans="1:100" s="94" customFormat="1" ht="12.5" x14ac:dyDescent="0.25">
      <c r="H507" s="104"/>
      <c r="I507" s="95"/>
      <c r="J507" s="96"/>
      <c r="L507" s="97"/>
    </row>
    <row r="508" spans="1:100" s="94" customFormat="1" ht="12.5" x14ac:dyDescent="0.25">
      <c r="H508" s="104"/>
      <c r="I508" s="95"/>
      <c r="J508" s="96"/>
      <c r="L508" s="97"/>
    </row>
    <row r="509" spans="1:100" s="94" customFormat="1" ht="12.5" x14ac:dyDescent="0.25">
      <c r="H509" s="104"/>
      <c r="I509" s="95"/>
      <c r="J509" s="96"/>
      <c r="L509" s="97"/>
    </row>
    <row r="510" spans="1:100" s="94" customFormat="1" ht="12.5" x14ac:dyDescent="0.25">
      <c r="H510" s="104"/>
      <c r="I510" s="95"/>
      <c r="J510" s="96"/>
      <c r="L510" s="97"/>
    </row>
    <row r="511" spans="1:100" s="94" customFormat="1" ht="12.5" x14ac:dyDescent="0.25">
      <c r="H511" s="104"/>
      <c r="I511" s="95"/>
      <c r="J511" s="96"/>
      <c r="L511" s="97"/>
    </row>
    <row r="512" spans="1:100" s="94" customFormat="1" ht="12.5" x14ac:dyDescent="0.25">
      <c r="H512" s="104"/>
      <c r="I512" s="95"/>
      <c r="J512" s="96"/>
      <c r="L512" s="97"/>
    </row>
    <row r="513" spans="8:12" s="94" customFormat="1" ht="12.5" x14ac:dyDescent="0.25">
      <c r="H513" s="104"/>
      <c r="I513" s="95"/>
      <c r="J513" s="96"/>
      <c r="L513" s="97"/>
    </row>
    <row r="514" spans="8:12" s="94" customFormat="1" ht="12.5" x14ac:dyDescent="0.25">
      <c r="H514" s="104"/>
      <c r="I514" s="95"/>
      <c r="J514" s="96"/>
      <c r="L514" s="97"/>
    </row>
    <row r="515" spans="8:12" s="94" customFormat="1" ht="12.5" x14ac:dyDescent="0.25">
      <c r="H515" s="104"/>
      <c r="I515" s="95"/>
      <c r="J515" s="96"/>
      <c r="L515" s="97"/>
    </row>
    <row r="516" spans="8:12" s="94" customFormat="1" ht="12.5" x14ac:dyDescent="0.25">
      <c r="H516" s="104"/>
      <c r="I516" s="95"/>
      <c r="J516" s="96"/>
      <c r="L516" s="97"/>
    </row>
    <row r="517" spans="8:12" s="94" customFormat="1" ht="12.5" x14ac:dyDescent="0.25">
      <c r="H517" s="104"/>
      <c r="I517" s="95"/>
      <c r="J517" s="96"/>
      <c r="L517" s="97"/>
    </row>
    <row r="518" spans="8:12" s="94" customFormat="1" ht="12.5" x14ac:dyDescent="0.25">
      <c r="H518" s="104"/>
      <c r="I518" s="95"/>
      <c r="J518" s="96"/>
      <c r="L518" s="97"/>
    </row>
    <row r="519" spans="8:12" s="94" customFormat="1" ht="12.5" x14ac:dyDescent="0.25">
      <c r="H519" s="104"/>
      <c r="I519" s="95"/>
      <c r="J519" s="96"/>
      <c r="L519" s="97"/>
    </row>
    <row r="520" spans="8:12" s="94" customFormat="1" ht="12.5" x14ac:dyDescent="0.25">
      <c r="H520" s="104"/>
      <c r="I520" s="95"/>
      <c r="J520" s="96"/>
      <c r="L520" s="97"/>
    </row>
    <row r="521" spans="8:12" s="94" customFormat="1" ht="12.5" x14ac:dyDescent="0.25">
      <c r="H521" s="104"/>
      <c r="I521" s="95"/>
      <c r="J521" s="96"/>
      <c r="L521" s="97"/>
    </row>
    <row r="522" spans="8:12" s="94" customFormat="1" ht="12.5" x14ac:dyDescent="0.25">
      <c r="H522" s="104"/>
      <c r="I522" s="95"/>
      <c r="J522" s="96"/>
      <c r="L522" s="97"/>
    </row>
    <row r="523" spans="8:12" s="94" customFormat="1" ht="12.5" x14ac:dyDescent="0.25">
      <c r="H523" s="104"/>
      <c r="I523" s="95"/>
      <c r="J523" s="96"/>
      <c r="L523" s="97"/>
    </row>
    <row r="524" spans="8:12" s="94" customFormat="1" ht="12.5" x14ac:dyDescent="0.25">
      <c r="H524" s="104"/>
      <c r="I524" s="95"/>
      <c r="J524" s="96"/>
      <c r="L524" s="97"/>
    </row>
    <row r="525" spans="8:12" s="94" customFormat="1" ht="12.5" x14ac:dyDescent="0.25">
      <c r="H525" s="104"/>
      <c r="I525" s="95"/>
      <c r="J525" s="96"/>
      <c r="L525" s="97"/>
    </row>
    <row r="526" spans="8:12" s="94" customFormat="1" ht="12.5" x14ac:dyDescent="0.25">
      <c r="H526" s="104"/>
      <c r="I526" s="95"/>
      <c r="J526" s="96"/>
      <c r="L526" s="97"/>
    </row>
    <row r="527" spans="8:12" s="94" customFormat="1" ht="12.5" x14ac:dyDescent="0.25">
      <c r="H527" s="104"/>
      <c r="I527" s="95"/>
      <c r="J527" s="96"/>
      <c r="L527" s="97"/>
    </row>
    <row r="528" spans="8:12" s="94" customFormat="1" ht="12.5" x14ac:dyDescent="0.25">
      <c r="H528" s="104"/>
      <c r="I528" s="95"/>
      <c r="J528" s="96"/>
      <c r="L528" s="97"/>
    </row>
    <row r="529" spans="8:12" s="94" customFormat="1" ht="12.5" x14ac:dyDescent="0.25">
      <c r="H529" s="104"/>
      <c r="I529" s="95"/>
      <c r="J529" s="96"/>
      <c r="L529" s="97"/>
    </row>
    <row r="530" spans="8:12" s="94" customFormat="1" ht="12.5" x14ac:dyDescent="0.25">
      <c r="H530" s="104"/>
      <c r="I530" s="95"/>
      <c r="J530" s="96"/>
      <c r="L530" s="97"/>
    </row>
    <row r="531" spans="8:12" s="94" customFormat="1" ht="12.5" x14ac:dyDescent="0.25">
      <c r="H531" s="104"/>
      <c r="I531" s="95"/>
      <c r="J531" s="96"/>
      <c r="L531" s="97"/>
    </row>
    <row r="532" spans="8:12" s="94" customFormat="1" ht="12.5" x14ac:dyDescent="0.25">
      <c r="H532" s="104"/>
      <c r="I532" s="95"/>
      <c r="J532" s="96"/>
      <c r="L532" s="97"/>
    </row>
    <row r="533" spans="8:12" s="94" customFormat="1" ht="12.5" x14ac:dyDescent="0.25">
      <c r="H533" s="104"/>
      <c r="I533" s="95"/>
      <c r="J533" s="96"/>
      <c r="L533" s="97"/>
    </row>
    <row r="534" spans="8:12" s="94" customFormat="1" ht="12.5" x14ac:dyDescent="0.25">
      <c r="H534" s="104"/>
      <c r="I534" s="95"/>
      <c r="J534" s="96"/>
      <c r="L534" s="97"/>
    </row>
    <row r="535" spans="8:12" s="94" customFormat="1" ht="12.5" x14ac:dyDescent="0.25">
      <c r="H535" s="104"/>
      <c r="I535" s="95"/>
      <c r="J535" s="96"/>
      <c r="L535" s="97"/>
    </row>
    <row r="536" spans="8:12" s="94" customFormat="1" ht="12.5" x14ac:dyDescent="0.25">
      <c r="H536" s="104"/>
      <c r="I536" s="95"/>
      <c r="J536" s="96"/>
      <c r="L536" s="97"/>
    </row>
    <row r="537" spans="8:12" s="94" customFormat="1" ht="12.5" x14ac:dyDescent="0.25">
      <c r="H537" s="104"/>
      <c r="I537" s="95"/>
      <c r="J537" s="96"/>
      <c r="L537" s="97"/>
    </row>
    <row r="538" spans="8:12" s="94" customFormat="1" ht="12.5" x14ac:dyDescent="0.25">
      <c r="H538" s="104"/>
      <c r="I538" s="95"/>
      <c r="J538" s="96"/>
      <c r="L538" s="97"/>
    </row>
    <row r="539" spans="8:12" s="94" customFormat="1" ht="12.5" x14ac:dyDescent="0.25">
      <c r="H539" s="104"/>
      <c r="I539" s="95"/>
      <c r="J539" s="96"/>
      <c r="L539" s="97"/>
    </row>
    <row r="540" spans="8:12" s="94" customFormat="1" ht="12.5" x14ac:dyDescent="0.25">
      <c r="H540" s="104"/>
      <c r="I540" s="95"/>
      <c r="J540" s="96"/>
      <c r="L540" s="97"/>
    </row>
    <row r="541" spans="8:12" s="94" customFormat="1" ht="12.5" x14ac:dyDescent="0.25">
      <c r="H541" s="104"/>
      <c r="I541" s="95"/>
      <c r="J541" s="96"/>
      <c r="L541" s="97"/>
    </row>
    <row r="542" spans="8:12" s="94" customFormat="1" ht="12.5" x14ac:dyDescent="0.25">
      <c r="H542" s="104"/>
      <c r="I542" s="95"/>
      <c r="J542" s="96"/>
      <c r="L542" s="97"/>
    </row>
    <row r="543" spans="8:12" s="94" customFormat="1" ht="12.5" x14ac:dyDescent="0.25">
      <c r="H543" s="104"/>
      <c r="I543" s="95"/>
      <c r="J543" s="96"/>
      <c r="L543" s="97"/>
    </row>
    <row r="544" spans="8:12" s="94" customFormat="1" ht="12.5" x14ac:dyDescent="0.25">
      <c r="H544" s="104"/>
      <c r="I544" s="95"/>
      <c r="J544" s="96"/>
      <c r="L544" s="97"/>
    </row>
    <row r="545" spans="8:12" s="94" customFormat="1" ht="12.5" x14ac:dyDescent="0.25">
      <c r="H545" s="104"/>
      <c r="I545" s="95"/>
      <c r="J545" s="96"/>
      <c r="L545" s="97"/>
    </row>
    <row r="546" spans="8:12" s="94" customFormat="1" ht="12.5" x14ac:dyDescent="0.25">
      <c r="H546" s="104"/>
      <c r="I546" s="95"/>
      <c r="J546" s="96"/>
      <c r="L546" s="97"/>
    </row>
    <row r="547" spans="8:12" s="94" customFormat="1" ht="12.5" x14ac:dyDescent="0.25">
      <c r="H547" s="104"/>
      <c r="I547" s="95"/>
      <c r="J547" s="96"/>
      <c r="L547" s="97"/>
    </row>
    <row r="548" spans="8:12" s="94" customFormat="1" ht="12.5" x14ac:dyDescent="0.25">
      <c r="H548" s="104"/>
      <c r="I548" s="95"/>
      <c r="J548" s="96"/>
      <c r="L548" s="97"/>
    </row>
    <row r="549" spans="8:12" s="94" customFormat="1" ht="12.5" x14ac:dyDescent="0.25">
      <c r="H549" s="104"/>
      <c r="I549" s="95"/>
      <c r="J549" s="96"/>
      <c r="L549" s="97"/>
    </row>
    <row r="550" spans="8:12" s="94" customFormat="1" ht="12.5" x14ac:dyDescent="0.25">
      <c r="H550" s="104"/>
      <c r="I550" s="95"/>
      <c r="J550" s="96"/>
      <c r="L550" s="97"/>
    </row>
    <row r="551" spans="8:12" s="94" customFormat="1" ht="12.5" x14ac:dyDescent="0.25">
      <c r="H551" s="104"/>
      <c r="I551" s="95"/>
      <c r="J551" s="96"/>
      <c r="L551" s="97"/>
    </row>
    <row r="552" spans="8:12" s="94" customFormat="1" ht="12.5" x14ac:dyDescent="0.25">
      <c r="H552" s="104"/>
      <c r="I552" s="95"/>
      <c r="J552" s="96"/>
      <c r="L552" s="97"/>
    </row>
    <row r="553" spans="8:12" s="94" customFormat="1" ht="12.5" x14ac:dyDescent="0.25">
      <c r="H553" s="104"/>
      <c r="I553" s="95"/>
      <c r="J553" s="96"/>
      <c r="L553" s="97"/>
    </row>
    <row r="554" spans="8:12" s="94" customFormat="1" ht="12.5" x14ac:dyDescent="0.25">
      <c r="H554" s="104"/>
      <c r="I554" s="95"/>
      <c r="J554" s="96"/>
      <c r="L554" s="97"/>
    </row>
    <row r="555" spans="8:12" s="94" customFormat="1" ht="12.5" x14ac:dyDescent="0.25">
      <c r="H555" s="104"/>
      <c r="I555" s="95"/>
      <c r="J555" s="96"/>
      <c r="L555" s="97"/>
    </row>
    <row r="556" spans="8:12" s="94" customFormat="1" ht="12.5" x14ac:dyDescent="0.25">
      <c r="H556" s="104"/>
      <c r="I556" s="95"/>
      <c r="J556" s="96"/>
      <c r="L556" s="97"/>
    </row>
    <row r="557" spans="8:12" s="94" customFormat="1" ht="12.5" x14ac:dyDescent="0.25">
      <c r="H557" s="104"/>
      <c r="I557" s="95"/>
      <c r="J557" s="96"/>
      <c r="L557" s="97"/>
    </row>
    <row r="558" spans="8:12" s="94" customFormat="1" ht="12.5" x14ac:dyDescent="0.25">
      <c r="H558" s="104"/>
      <c r="I558" s="95"/>
      <c r="J558" s="96"/>
      <c r="L558" s="97"/>
    </row>
    <row r="559" spans="8:12" s="94" customFormat="1" ht="12.5" x14ac:dyDescent="0.25">
      <c r="H559" s="104"/>
      <c r="I559" s="95"/>
      <c r="J559" s="96"/>
      <c r="L559" s="97"/>
    </row>
    <row r="560" spans="8:12" s="94" customFormat="1" ht="12.5" x14ac:dyDescent="0.25">
      <c r="H560" s="104"/>
      <c r="I560" s="95"/>
      <c r="J560" s="96"/>
      <c r="L560" s="97"/>
    </row>
    <row r="561" spans="8:12" s="94" customFormat="1" ht="12.5" x14ac:dyDescent="0.25">
      <c r="H561" s="104"/>
      <c r="I561" s="95"/>
      <c r="J561" s="96"/>
      <c r="L561" s="97"/>
    </row>
    <row r="562" spans="8:12" s="94" customFormat="1" ht="12.5" x14ac:dyDescent="0.25">
      <c r="H562" s="104"/>
      <c r="I562" s="95"/>
      <c r="J562" s="96"/>
      <c r="L562" s="97"/>
    </row>
    <row r="563" spans="8:12" s="94" customFormat="1" ht="12.5" x14ac:dyDescent="0.25">
      <c r="H563" s="104"/>
      <c r="I563" s="95"/>
      <c r="J563" s="96"/>
      <c r="L563" s="97"/>
    </row>
    <row r="564" spans="8:12" s="94" customFormat="1" ht="12.5" x14ac:dyDescent="0.25">
      <c r="H564" s="104"/>
      <c r="I564" s="95"/>
      <c r="J564" s="96"/>
      <c r="L564" s="97"/>
    </row>
    <row r="565" spans="8:12" s="94" customFormat="1" ht="12.5" x14ac:dyDescent="0.25">
      <c r="H565" s="104"/>
      <c r="I565" s="95"/>
      <c r="J565" s="96"/>
      <c r="L565" s="97"/>
    </row>
    <row r="566" spans="8:12" s="94" customFormat="1" ht="12.5" x14ac:dyDescent="0.25">
      <c r="H566" s="104"/>
      <c r="I566" s="95"/>
      <c r="J566" s="96"/>
      <c r="L566" s="97"/>
    </row>
    <row r="567" spans="8:12" s="94" customFormat="1" ht="12.5" x14ac:dyDescent="0.25">
      <c r="H567" s="104"/>
      <c r="I567" s="95"/>
      <c r="J567" s="96"/>
      <c r="L567" s="97"/>
    </row>
    <row r="568" spans="8:12" s="94" customFormat="1" ht="12.5" x14ac:dyDescent="0.25">
      <c r="H568" s="104"/>
      <c r="I568" s="95"/>
      <c r="J568" s="96"/>
      <c r="L568" s="97"/>
    </row>
    <row r="569" spans="8:12" s="94" customFormat="1" ht="12.5" x14ac:dyDescent="0.25">
      <c r="H569" s="104"/>
      <c r="I569" s="95"/>
      <c r="J569" s="96"/>
      <c r="L569" s="97"/>
    </row>
    <row r="570" spans="8:12" s="94" customFormat="1" ht="12.5" x14ac:dyDescent="0.25">
      <c r="H570" s="104"/>
      <c r="I570" s="95"/>
      <c r="J570" s="96"/>
      <c r="L570" s="97"/>
    </row>
    <row r="571" spans="8:12" s="94" customFormat="1" ht="12.5" x14ac:dyDescent="0.25">
      <c r="H571" s="104"/>
      <c r="I571" s="95"/>
      <c r="J571" s="96"/>
      <c r="L571" s="97"/>
    </row>
    <row r="572" spans="8:12" s="94" customFormat="1" ht="12.5" x14ac:dyDescent="0.25">
      <c r="H572" s="104"/>
      <c r="I572" s="95"/>
      <c r="J572" s="96"/>
      <c r="L572" s="97"/>
    </row>
    <row r="573" spans="8:12" s="94" customFormat="1" ht="12.5" x14ac:dyDescent="0.25">
      <c r="H573" s="104"/>
      <c r="I573" s="95"/>
      <c r="J573" s="96"/>
      <c r="L573" s="97"/>
    </row>
    <row r="574" spans="8:12" s="94" customFormat="1" ht="12.5" x14ac:dyDescent="0.25">
      <c r="H574" s="104"/>
      <c r="I574" s="95"/>
      <c r="J574" s="96"/>
      <c r="L574" s="97"/>
    </row>
    <row r="575" spans="8:12" s="94" customFormat="1" ht="12.5" x14ac:dyDescent="0.25">
      <c r="H575" s="104"/>
      <c r="I575" s="95"/>
      <c r="J575" s="96"/>
      <c r="L575" s="97"/>
    </row>
    <row r="576" spans="8:12" s="94" customFormat="1" ht="12.5" x14ac:dyDescent="0.25">
      <c r="H576" s="104"/>
      <c r="I576" s="95"/>
      <c r="J576" s="96"/>
      <c r="L576" s="97"/>
    </row>
    <row r="577" spans="8:12" s="94" customFormat="1" ht="12.5" x14ac:dyDescent="0.25">
      <c r="H577" s="104"/>
      <c r="I577" s="95"/>
      <c r="J577" s="96"/>
      <c r="L577" s="97"/>
    </row>
    <row r="578" spans="8:12" s="94" customFormat="1" ht="12.5" x14ac:dyDescent="0.25">
      <c r="H578" s="104"/>
      <c r="I578" s="95"/>
      <c r="J578" s="96"/>
      <c r="L578" s="97"/>
    </row>
    <row r="579" spans="8:12" s="94" customFormat="1" ht="12.5" x14ac:dyDescent="0.25">
      <c r="H579" s="104"/>
      <c r="I579" s="95"/>
      <c r="J579" s="96"/>
      <c r="L579" s="97"/>
    </row>
    <row r="580" spans="8:12" s="94" customFormat="1" ht="12.5" x14ac:dyDescent="0.25">
      <c r="H580" s="104"/>
      <c r="I580" s="95"/>
      <c r="J580" s="96"/>
      <c r="L580" s="97"/>
    </row>
    <row r="581" spans="8:12" s="94" customFormat="1" ht="12.5" x14ac:dyDescent="0.25">
      <c r="H581" s="104"/>
      <c r="I581" s="95"/>
      <c r="J581" s="96"/>
      <c r="L581" s="97"/>
    </row>
    <row r="582" spans="8:12" s="94" customFormat="1" ht="12.5" x14ac:dyDescent="0.25">
      <c r="H582" s="104"/>
      <c r="I582" s="95"/>
      <c r="J582" s="96"/>
      <c r="L582" s="97"/>
    </row>
    <row r="583" spans="8:12" s="94" customFormat="1" ht="12.5" x14ac:dyDescent="0.25">
      <c r="H583" s="104"/>
      <c r="I583" s="95"/>
      <c r="J583" s="96"/>
      <c r="L583" s="97"/>
    </row>
    <row r="584" spans="8:12" s="94" customFormat="1" ht="12.5" x14ac:dyDescent="0.25">
      <c r="H584" s="104"/>
      <c r="I584" s="95"/>
      <c r="J584" s="96"/>
      <c r="L584" s="97"/>
    </row>
    <row r="585" spans="8:12" s="94" customFormat="1" ht="12.5" x14ac:dyDescent="0.25">
      <c r="H585" s="104"/>
      <c r="I585" s="95"/>
      <c r="J585" s="96"/>
      <c r="L585" s="97"/>
    </row>
    <row r="586" spans="8:12" s="94" customFormat="1" ht="12.5" x14ac:dyDescent="0.25">
      <c r="H586" s="104"/>
      <c r="I586" s="95"/>
      <c r="J586" s="96"/>
      <c r="L586" s="97"/>
    </row>
    <row r="587" spans="8:12" s="94" customFormat="1" ht="12.5" x14ac:dyDescent="0.25">
      <c r="H587" s="104"/>
      <c r="I587" s="95"/>
      <c r="J587" s="96"/>
      <c r="L587" s="97"/>
    </row>
    <row r="588" spans="8:12" s="94" customFormat="1" ht="12.5" x14ac:dyDescent="0.25">
      <c r="H588" s="104"/>
      <c r="I588" s="95"/>
      <c r="J588" s="96"/>
      <c r="L588" s="97"/>
    </row>
    <row r="589" spans="8:12" s="94" customFormat="1" ht="12.5" x14ac:dyDescent="0.25">
      <c r="H589" s="104"/>
      <c r="I589" s="95"/>
      <c r="J589" s="96"/>
      <c r="L589" s="97"/>
    </row>
    <row r="590" spans="8:12" s="94" customFormat="1" ht="12.5" x14ac:dyDescent="0.25">
      <c r="H590" s="104"/>
      <c r="I590" s="95"/>
      <c r="J590" s="96"/>
      <c r="L590" s="97"/>
    </row>
    <row r="591" spans="8:12" s="94" customFormat="1" ht="12.5" x14ac:dyDescent="0.25">
      <c r="H591" s="104"/>
      <c r="I591" s="95"/>
      <c r="J591" s="96"/>
      <c r="L591" s="97"/>
    </row>
    <row r="592" spans="8:12" s="94" customFormat="1" ht="12.5" x14ac:dyDescent="0.25">
      <c r="H592" s="104"/>
      <c r="I592" s="95"/>
      <c r="J592" s="96"/>
      <c r="L592" s="97"/>
    </row>
    <row r="593" spans="8:12" s="94" customFormat="1" ht="12.5" x14ac:dyDescent="0.25">
      <c r="H593" s="104"/>
      <c r="I593" s="95"/>
      <c r="J593" s="96"/>
      <c r="L593" s="97"/>
    </row>
    <row r="594" spans="8:12" s="94" customFormat="1" ht="12.5" x14ac:dyDescent="0.25">
      <c r="H594" s="104"/>
      <c r="I594" s="95"/>
      <c r="J594" s="96"/>
      <c r="L594" s="97"/>
    </row>
    <row r="595" spans="8:12" s="94" customFormat="1" ht="12.5" x14ac:dyDescent="0.25">
      <c r="H595" s="104"/>
      <c r="I595" s="95"/>
      <c r="J595" s="96"/>
      <c r="L595" s="97"/>
    </row>
    <row r="596" spans="8:12" s="94" customFormat="1" ht="12.5" x14ac:dyDescent="0.25">
      <c r="H596" s="104"/>
      <c r="I596" s="95"/>
      <c r="J596" s="96"/>
      <c r="L596" s="97"/>
    </row>
    <row r="597" spans="8:12" s="94" customFormat="1" ht="12.5" x14ac:dyDescent="0.25">
      <c r="H597" s="104"/>
      <c r="I597" s="95"/>
      <c r="J597" s="96"/>
      <c r="L597" s="97"/>
    </row>
    <row r="598" spans="8:12" s="94" customFormat="1" ht="12.5" x14ac:dyDescent="0.25">
      <c r="H598" s="104"/>
      <c r="I598" s="95"/>
      <c r="J598" s="96"/>
      <c r="L598" s="97"/>
    </row>
    <row r="599" spans="8:12" s="94" customFormat="1" ht="12.5" x14ac:dyDescent="0.25">
      <c r="H599" s="104"/>
      <c r="I599" s="95"/>
      <c r="J599" s="96"/>
      <c r="L599" s="97"/>
    </row>
    <row r="600" spans="8:12" s="94" customFormat="1" ht="12.5" x14ac:dyDescent="0.25">
      <c r="H600" s="104"/>
      <c r="I600" s="95"/>
      <c r="J600" s="96"/>
      <c r="L600" s="97"/>
    </row>
    <row r="601" spans="8:12" s="94" customFormat="1" ht="12.5" x14ac:dyDescent="0.25">
      <c r="H601" s="104"/>
      <c r="I601" s="95"/>
      <c r="J601" s="96"/>
      <c r="L601" s="97"/>
    </row>
    <row r="602" spans="8:12" s="94" customFormat="1" ht="12.5" x14ac:dyDescent="0.25">
      <c r="H602" s="104"/>
      <c r="I602" s="95"/>
      <c r="J602" s="96"/>
      <c r="L602" s="97"/>
    </row>
    <row r="603" spans="8:12" s="94" customFormat="1" ht="12.5" x14ac:dyDescent="0.25">
      <c r="H603" s="104"/>
      <c r="I603" s="95"/>
      <c r="J603" s="96"/>
      <c r="L603" s="97"/>
    </row>
    <row r="604" spans="8:12" s="94" customFormat="1" ht="12.5" x14ac:dyDescent="0.25">
      <c r="H604" s="104"/>
      <c r="I604" s="95"/>
      <c r="J604" s="96"/>
      <c r="L604" s="97"/>
    </row>
    <row r="605" spans="8:12" s="94" customFormat="1" ht="12.5" x14ac:dyDescent="0.25">
      <c r="H605" s="104"/>
      <c r="I605" s="95"/>
      <c r="J605" s="96"/>
      <c r="L605" s="97"/>
    </row>
    <row r="606" spans="8:12" s="94" customFormat="1" ht="12.5" x14ac:dyDescent="0.25">
      <c r="H606" s="104"/>
      <c r="I606" s="95"/>
      <c r="J606" s="96"/>
      <c r="L606" s="97"/>
    </row>
    <row r="607" spans="8:12" s="94" customFormat="1" ht="12.5" x14ac:dyDescent="0.25">
      <c r="H607" s="104"/>
      <c r="I607" s="95"/>
      <c r="J607" s="96"/>
      <c r="L607" s="97"/>
    </row>
    <row r="608" spans="8:12" s="94" customFormat="1" ht="12.5" x14ac:dyDescent="0.25">
      <c r="H608" s="104"/>
      <c r="I608" s="95"/>
      <c r="J608" s="96"/>
      <c r="L608" s="97"/>
    </row>
    <row r="609" spans="8:12" s="94" customFormat="1" ht="12.5" x14ac:dyDescent="0.25">
      <c r="H609" s="104"/>
      <c r="I609" s="95"/>
      <c r="J609" s="96"/>
      <c r="L609" s="97"/>
    </row>
    <row r="610" spans="8:12" s="94" customFormat="1" ht="12.5" x14ac:dyDescent="0.25">
      <c r="H610" s="104"/>
      <c r="I610" s="95"/>
      <c r="J610" s="96"/>
      <c r="L610" s="97"/>
    </row>
    <row r="611" spans="8:12" s="94" customFormat="1" ht="12.5" x14ac:dyDescent="0.25">
      <c r="H611" s="104"/>
      <c r="I611" s="95"/>
      <c r="J611" s="96"/>
      <c r="L611" s="97"/>
    </row>
    <row r="612" spans="8:12" s="94" customFormat="1" ht="12.5" x14ac:dyDescent="0.25">
      <c r="H612" s="104"/>
      <c r="I612" s="95"/>
      <c r="J612" s="96"/>
      <c r="L612" s="97"/>
    </row>
    <row r="613" spans="8:12" s="94" customFormat="1" ht="12.5" x14ac:dyDescent="0.25">
      <c r="H613" s="104"/>
      <c r="I613" s="95"/>
      <c r="J613" s="96"/>
      <c r="L613" s="97"/>
    </row>
    <row r="614" spans="8:12" s="94" customFormat="1" ht="12.5" x14ac:dyDescent="0.25">
      <c r="H614" s="104"/>
      <c r="I614" s="95"/>
      <c r="J614" s="96"/>
      <c r="L614" s="97"/>
    </row>
    <row r="615" spans="8:12" s="94" customFormat="1" ht="12.5" x14ac:dyDescent="0.25">
      <c r="H615" s="104"/>
      <c r="I615" s="95"/>
      <c r="J615" s="96"/>
      <c r="L615" s="97"/>
    </row>
    <row r="616" spans="8:12" s="94" customFormat="1" ht="12.5" x14ac:dyDescent="0.25">
      <c r="H616" s="104"/>
      <c r="I616" s="95"/>
      <c r="J616" s="96"/>
      <c r="L616" s="97"/>
    </row>
    <row r="617" spans="8:12" s="94" customFormat="1" ht="12.5" x14ac:dyDescent="0.25">
      <c r="H617" s="104"/>
      <c r="I617" s="95"/>
      <c r="J617" s="96"/>
      <c r="L617" s="97"/>
    </row>
    <row r="618" spans="8:12" s="94" customFormat="1" ht="12.5" x14ac:dyDescent="0.25">
      <c r="H618" s="104"/>
      <c r="I618" s="95"/>
      <c r="J618" s="96"/>
      <c r="L618" s="97"/>
    </row>
    <row r="619" spans="8:12" s="94" customFormat="1" ht="12.5" x14ac:dyDescent="0.25">
      <c r="H619" s="104"/>
      <c r="I619" s="95"/>
      <c r="J619" s="96"/>
      <c r="L619" s="97"/>
    </row>
    <row r="620" spans="8:12" s="94" customFormat="1" ht="12.5" x14ac:dyDescent="0.25">
      <c r="H620" s="104"/>
      <c r="I620" s="95"/>
      <c r="J620" s="96"/>
      <c r="L620" s="97"/>
    </row>
    <row r="621" spans="8:12" s="94" customFormat="1" ht="12.5" x14ac:dyDescent="0.25">
      <c r="H621" s="104"/>
      <c r="I621" s="95"/>
      <c r="J621" s="96"/>
      <c r="L621" s="97"/>
    </row>
    <row r="622" spans="8:12" s="94" customFormat="1" ht="12.5" x14ac:dyDescent="0.25">
      <c r="H622" s="104"/>
      <c r="I622" s="95"/>
      <c r="J622" s="96"/>
      <c r="L622" s="97"/>
    </row>
    <row r="623" spans="8:12" s="94" customFormat="1" ht="12.5" x14ac:dyDescent="0.25">
      <c r="H623" s="104"/>
      <c r="I623" s="95"/>
      <c r="J623" s="96"/>
      <c r="L623" s="97"/>
    </row>
    <row r="624" spans="8:12" s="94" customFormat="1" ht="12.5" x14ac:dyDescent="0.25">
      <c r="H624" s="104"/>
      <c r="I624" s="95"/>
      <c r="J624" s="96"/>
      <c r="L624" s="97"/>
    </row>
    <row r="625" spans="8:12" s="94" customFormat="1" ht="12.5" x14ac:dyDescent="0.25">
      <c r="H625" s="104"/>
      <c r="I625" s="95"/>
      <c r="J625" s="96"/>
      <c r="L625" s="97"/>
    </row>
    <row r="626" spans="8:12" s="94" customFormat="1" ht="12.5" x14ac:dyDescent="0.25">
      <c r="H626" s="104"/>
      <c r="I626" s="95"/>
      <c r="J626" s="96"/>
      <c r="L626" s="97"/>
    </row>
    <row r="627" spans="8:12" s="94" customFormat="1" ht="12.5" x14ac:dyDescent="0.25">
      <c r="H627" s="104"/>
      <c r="I627" s="95"/>
      <c r="J627" s="96"/>
      <c r="L627" s="97"/>
    </row>
    <row r="628" spans="8:12" s="94" customFormat="1" ht="12.5" x14ac:dyDescent="0.25">
      <c r="H628" s="104"/>
      <c r="I628" s="95"/>
      <c r="J628" s="96"/>
      <c r="L628" s="97"/>
    </row>
    <row r="629" spans="8:12" s="94" customFormat="1" ht="12.5" x14ac:dyDescent="0.25">
      <c r="H629" s="104"/>
      <c r="I629" s="95"/>
      <c r="J629" s="96"/>
      <c r="L629" s="97"/>
    </row>
    <row r="630" spans="8:12" s="94" customFormat="1" ht="12.5" x14ac:dyDescent="0.25">
      <c r="H630" s="104"/>
      <c r="I630" s="95"/>
      <c r="J630" s="96"/>
      <c r="L630" s="97"/>
    </row>
    <row r="631" spans="8:12" s="94" customFormat="1" ht="12.5" x14ac:dyDescent="0.25">
      <c r="H631" s="104"/>
      <c r="I631" s="95"/>
      <c r="J631" s="96"/>
      <c r="L631" s="97"/>
    </row>
    <row r="632" spans="8:12" s="94" customFormat="1" ht="12.5" x14ac:dyDescent="0.25">
      <c r="H632" s="104"/>
      <c r="I632" s="95"/>
      <c r="J632" s="96"/>
      <c r="L632" s="97"/>
    </row>
    <row r="633" spans="8:12" s="94" customFormat="1" ht="12.5" x14ac:dyDescent="0.25">
      <c r="H633" s="104"/>
      <c r="I633" s="95"/>
      <c r="J633" s="96"/>
      <c r="L633" s="97"/>
    </row>
    <row r="634" spans="8:12" s="94" customFormat="1" ht="12.5" x14ac:dyDescent="0.25">
      <c r="H634" s="104"/>
      <c r="I634" s="95"/>
      <c r="J634" s="96"/>
      <c r="L634" s="97"/>
    </row>
    <row r="635" spans="8:12" s="94" customFormat="1" ht="12.5" x14ac:dyDescent="0.25">
      <c r="H635" s="104"/>
      <c r="I635" s="95"/>
      <c r="J635" s="96"/>
      <c r="L635" s="97"/>
    </row>
    <row r="636" spans="8:12" s="94" customFormat="1" ht="12.5" x14ac:dyDescent="0.25">
      <c r="H636" s="104"/>
      <c r="I636" s="95"/>
      <c r="J636" s="96"/>
      <c r="L636" s="97"/>
    </row>
    <row r="637" spans="8:12" s="94" customFormat="1" ht="12.5" x14ac:dyDescent="0.25">
      <c r="H637" s="104"/>
      <c r="I637" s="95"/>
      <c r="J637" s="96"/>
      <c r="L637" s="97"/>
    </row>
    <row r="638" spans="8:12" s="94" customFormat="1" ht="12.5" x14ac:dyDescent="0.25">
      <c r="H638" s="104"/>
      <c r="I638" s="95"/>
      <c r="J638" s="96"/>
      <c r="L638" s="97"/>
    </row>
    <row r="639" spans="8:12" s="94" customFormat="1" ht="12.5" x14ac:dyDescent="0.25">
      <c r="H639" s="104"/>
      <c r="I639" s="95"/>
      <c r="J639" s="96"/>
      <c r="L639" s="97"/>
    </row>
    <row r="640" spans="8:12" s="94" customFormat="1" ht="12.5" x14ac:dyDescent="0.25">
      <c r="H640" s="104"/>
      <c r="I640" s="95"/>
      <c r="J640" s="96"/>
      <c r="L640" s="97"/>
    </row>
    <row r="641" spans="8:12" s="94" customFormat="1" ht="12.5" x14ac:dyDescent="0.25">
      <c r="H641" s="104"/>
      <c r="I641" s="95"/>
      <c r="J641" s="96"/>
      <c r="L641" s="97"/>
    </row>
    <row r="642" spans="8:12" s="94" customFormat="1" ht="12.5" x14ac:dyDescent="0.25">
      <c r="H642" s="104"/>
      <c r="I642" s="95"/>
      <c r="J642" s="96"/>
      <c r="L642" s="97"/>
    </row>
    <row r="643" spans="8:12" s="94" customFormat="1" ht="12.5" x14ac:dyDescent="0.25">
      <c r="H643" s="104"/>
      <c r="I643" s="95"/>
      <c r="J643" s="96"/>
      <c r="L643" s="97"/>
    </row>
    <row r="644" spans="8:12" s="94" customFormat="1" ht="12.5" x14ac:dyDescent="0.25">
      <c r="H644" s="104"/>
      <c r="I644" s="95"/>
      <c r="J644" s="96"/>
      <c r="L644" s="97"/>
    </row>
    <row r="645" spans="8:12" s="94" customFormat="1" ht="12.5" x14ac:dyDescent="0.25">
      <c r="H645" s="104"/>
      <c r="I645" s="95"/>
      <c r="J645" s="96"/>
      <c r="L645" s="97"/>
    </row>
    <row r="646" spans="8:12" s="94" customFormat="1" ht="12.5" x14ac:dyDescent="0.25">
      <c r="H646" s="104"/>
      <c r="I646" s="95"/>
      <c r="J646" s="96"/>
      <c r="L646" s="97"/>
    </row>
    <row r="647" spans="8:12" s="94" customFormat="1" ht="12.5" x14ac:dyDescent="0.25">
      <c r="H647" s="104"/>
      <c r="I647" s="95"/>
      <c r="J647" s="96"/>
      <c r="L647" s="97"/>
    </row>
    <row r="648" spans="8:12" s="94" customFormat="1" ht="12.5" x14ac:dyDescent="0.25">
      <c r="H648" s="104"/>
      <c r="I648" s="95"/>
      <c r="J648" s="96"/>
      <c r="L648" s="97"/>
    </row>
    <row r="649" spans="8:12" s="94" customFormat="1" ht="12.5" x14ac:dyDescent="0.25">
      <c r="H649" s="104"/>
      <c r="I649" s="95"/>
      <c r="J649" s="96"/>
      <c r="L649" s="97"/>
    </row>
    <row r="650" spans="8:12" s="94" customFormat="1" ht="12.5" x14ac:dyDescent="0.25">
      <c r="H650" s="104"/>
      <c r="I650" s="95"/>
      <c r="J650" s="96"/>
      <c r="L650" s="97"/>
    </row>
    <row r="651" spans="8:12" s="94" customFormat="1" ht="12.5" x14ac:dyDescent="0.25">
      <c r="H651" s="104"/>
      <c r="I651" s="95"/>
      <c r="J651" s="96"/>
      <c r="L651" s="97"/>
    </row>
    <row r="652" spans="8:12" s="94" customFormat="1" ht="12.5" x14ac:dyDescent="0.25">
      <c r="H652" s="104"/>
      <c r="I652" s="95"/>
      <c r="J652" s="96"/>
      <c r="L652" s="97"/>
    </row>
    <row r="653" spans="8:12" s="94" customFormat="1" ht="12.5" x14ac:dyDescent="0.25">
      <c r="H653" s="104"/>
      <c r="I653" s="95"/>
      <c r="J653" s="96"/>
      <c r="L653" s="97"/>
    </row>
    <row r="654" spans="8:12" s="94" customFormat="1" ht="12.5" x14ac:dyDescent="0.25">
      <c r="H654" s="104"/>
      <c r="I654" s="95"/>
      <c r="J654" s="96"/>
      <c r="L654" s="97"/>
    </row>
    <row r="655" spans="8:12" s="94" customFormat="1" ht="12.5" x14ac:dyDescent="0.25">
      <c r="H655" s="104"/>
      <c r="I655" s="95"/>
      <c r="J655" s="96"/>
      <c r="L655" s="97"/>
    </row>
    <row r="656" spans="8:12" s="94" customFormat="1" ht="12.5" x14ac:dyDescent="0.25">
      <c r="H656" s="104"/>
      <c r="I656" s="95"/>
      <c r="J656" s="96"/>
      <c r="L656" s="97"/>
    </row>
    <row r="657" spans="8:12" s="94" customFormat="1" ht="12.5" x14ac:dyDescent="0.25">
      <c r="H657" s="104"/>
      <c r="I657" s="95"/>
      <c r="J657" s="96"/>
      <c r="L657" s="97"/>
    </row>
    <row r="658" spans="8:12" s="94" customFormat="1" ht="12.5" x14ac:dyDescent="0.25">
      <c r="H658" s="104"/>
      <c r="I658" s="95"/>
      <c r="J658" s="96"/>
      <c r="L658" s="97"/>
    </row>
    <row r="659" spans="8:12" s="94" customFormat="1" ht="12.5" x14ac:dyDescent="0.25">
      <c r="H659" s="104"/>
      <c r="I659" s="95"/>
      <c r="J659" s="96"/>
      <c r="L659" s="97"/>
    </row>
    <row r="660" spans="8:12" s="94" customFormat="1" ht="12.5" x14ac:dyDescent="0.25">
      <c r="H660" s="104"/>
      <c r="I660" s="95"/>
      <c r="J660" s="96"/>
      <c r="L660" s="97"/>
    </row>
    <row r="661" spans="8:12" s="94" customFormat="1" ht="12.5" x14ac:dyDescent="0.25">
      <c r="H661" s="104"/>
      <c r="I661" s="95"/>
      <c r="J661" s="96"/>
      <c r="L661" s="97"/>
    </row>
    <row r="662" spans="8:12" s="94" customFormat="1" ht="12.5" x14ac:dyDescent="0.25">
      <c r="H662" s="104"/>
      <c r="I662" s="95"/>
      <c r="J662" s="96"/>
      <c r="L662" s="97"/>
    </row>
    <row r="663" spans="8:12" s="94" customFormat="1" ht="12.5" x14ac:dyDescent="0.25">
      <c r="H663" s="104"/>
      <c r="I663" s="95"/>
      <c r="J663" s="96"/>
      <c r="L663" s="97"/>
    </row>
    <row r="664" spans="8:12" s="94" customFormat="1" ht="12.5" x14ac:dyDescent="0.25">
      <c r="H664" s="104"/>
      <c r="I664" s="95"/>
      <c r="J664" s="96"/>
      <c r="L664" s="97"/>
    </row>
    <row r="665" spans="8:12" s="94" customFormat="1" ht="12.5" x14ac:dyDescent="0.25">
      <c r="H665" s="104"/>
      <c r="I665" s="95"/>
      <c r="J665" s="96"/>
      <c r="L665" s="97"/>
    </row>
    <row r="666" spans="8:12" s="94" customFormat="1" ht="12.5" x14ac:dyDescent="0.25">
      <c r="H666" s="104"/>
      <c r="I666" s="95"/>
      <c r="J666" s="96"/>
      <c r="L666" s="97"/>
    </row>
    <row r="667" spans="8:12" s="94" customFormat="1" ht="12.5" x14ac:dyDescent="0.25">
      <c r="H667" s="104"/>
      <c r="I667" s="95"/>
      <c r="J667" s="96"/>
      <c r="L667" s="97"/>
    </row>
    <row r="668" spans="8:12" s="94" customFormat="1" ht="12.5" x14ac:dyDescent="0.25">
      <c r="H668" s="104"/>
      <c r="I668" s="95"/>
      <c r="J668" s="96"/>
      <c r="L668" s="97"/>
    </row>
    <row r="669" spans="8:12" s="94" customFormat="1" ht="12.5" x14ac:dyDescent="0.25">
      <c r="H669" s="104"/>
      <c r="I669" s="95"/>
      <c r="J669" s="96"/>
      <c r="L669" s="97"/>
    </row>
    <row r="670" spans="8:12" s="94" customFormat="1" ht="12.5" x14ac:dyDescent="0.25">
      <c r="H670" s="104"/>
      <c r="I670" s="95"/>
      <c r="J670" s="96"/>
      <c r="L670" s="97"/>
    </row>
    <row r="671" spans="8:12" s="94" customFormat="1" ht="12.5" x14ac:dyDescent="0.25">
      <c r="H671" s="104"/>
      <c r="I671" s="95"/>
      <c r="J671" s="96"/>
      <c r="L671" s="97"/>
    </row>
    <row r="672" spans="8:12" s="94" customFormat="1" ht="12.5" x14ac:dyDescent="0.25">
      <c r="H672" s="104"/>
      <c r="I672" s="95"/>
      <c r="J672" s="96"/>
      <c r="L672" s="97"/>
    </row>
    <row r="673" spans="8:12" s="94" customFormat="1" ht="12.5" x14ac:dyDescent="0.25">
      <c r="H673" s="104"/>
      <c r="I673" s="95"/>
      <c r="J673" s="96"/>
      <c r="L673" s="97"/>
    </row>
    <row r="674" spans="8:12" s="94" customFormat="1" ht="12.5" x14ac:dyDescent="0.25">
      <c r="H674" s="104"/>
      <c r="I674" s="95"/>
      <c r="J674" s="96"/>
      <c r="L674" s="97"/>
    </row>
    <row r="675" spans="8:12" s="94" customFormat="1" ht="12.5" x14ac:dyDescent="0.25">
      <c r="H675" s="104"/>
      <c r="I675" s="95"/>
      <c r="J675" s="96"/>
      <c r="L675" s="97"/>
    </row>
    <row r="676" spans="8:12" s="94" customFormat="1" ht="12.5" x14ac:dyDescent="0.25">
      <c r="H676" s="104"/>
      <c r="I676" s="95"/>
      <c r="J676" s="96"/>
      <c r="L676" s="97"/>
    </row>
    <row r="677" spans="8:12" s="94" customFormat="1" ht="12.5" x14ac:dyDescent="0.25">
      <c r="H677" s="104"/>
      <c r="I677" s="95"/>
      <c r="J677" s="96"/>
      <c r="L677" s="97"/>
    </row>
    <row r="678" spans="8:12" s="94" customFormat="1" ht="12.5" x14ac:dyDescent="0.25">
      <c r="H678" s="104"/>
      <c r="I678" s="95"/>
      <c r="J678" s="96"/>
      <c r="L678" s="97"/>
    </row>
    <row r="679" spans="8:12" s="94" customFormat="1" ht="12.5" x14ac:dyDescent="0.25">
      <c r="H679" s="104"/>
      <c r="I679" s="95"/>
      <c r="J679" s="96"/>
      <c r="L679" s="97"/>
    </row>
    <row r="680" spans="8:12" s="94" customFormat="1" ht="12.5" x14ac:dyDescent="0.25">
      <c r="H680" s="104"/>
      <c r="I680" s="95"/>
      <c r="J680" s="96"/>
      <c r="L680" s="97"/>
    </row>
    <row r="681" spans="8:12" s="94" customFormat="1" ht="12.5" x14ac:dyDescent="0.25">
      <c r="H681" s="104"/>
      <c r="I681" s="95"/>
      <c r="J681" s="96"/>
      <c r="L681" s="97"/>
    </row>
    <row r="682" spans="8:12" s="94" customFormat="1" ht="12.5" x14ac:dyDescent="0.25">
      <c r="H682" s="104"/>
      <c r="I682" s="95"/>
      <c r="J682" s="96"/>
      <c r="L682" s="97"/>
    </row>
    <row r="683" spans="8:12" s="94" customFormat="1" ht="12.5" x14ac:dyDescent="0.25">
      <c r="H683" s="104"/>
      <c r="I683" s="95"/>
      <c r="J683" s="96"/>
      <c r="L683" s="97"/>
    </row>
    <row r="684" spans="8:12" s="94" customFormat="1" ht="12.5" x14ac:dyDescent="0.25">
      <c r="H684" s="104"/>
      <c r="I684" s="95"/>
      <c r="J684" s="96"/>
      <c r="L684" s="97"/>
    </row>
    <row r="685" spans="8:12" s="94" customFormat="1" ht="12.5" x14ac:dyDescent="0.25">
      <c r="H685" s="104"/>
      <c r="I685" s="95"/>
      <c r="J685" s="96"/>
      <c r="L685" s="97"/>
    </row>
    <row r="686" spans="8:12" s="94" customFormat="1" ht="12.5" x14ac:dyDescent="0.25">
      <c r="H686" s="104"/>
      <c r="I686" s="95"/>
      <c r="J686" s="96"/>
      <c r="L686" s="97"/>
    </row>
    <row r="687" spans="8:12" s="94" customFormat="1" ht="12.5" x14ac:dyDescent="0.25">
      <c r="H687" s="104"/>
      <c r="I687" s="95"/>
      <c r="J687" s="96"/>
      <c r="L687" s="97"/>
    </row>
    <row r="688" spans="8:12" s="94" customFormat="1" ht="12.5" x14ac:dyDescent="0.25">
      <c r="H688" s="104"/>
      <c r="I688" s="95"/>
      <c r="J688" s="96"/>
      <c r="L688" s="97"/>
    </row>
    <row r="689" spans="8:12" s="94" customFormat="1" ht="12.5" x14ac:dyDescent="0.25">
      <c r="H689" s="104"/>
      <c r="I689" s="95"/>
      <c r="J689" s="96"/>
      <c r="L689" s="97"/>
    </row>
    <row r="690" spans="8:12" s="94" customFormat="1" ht="12.5" x14ac:dyDescent="0.25">
      <c r="H690" s="104"/>
      <c r="I690" s="95"/>
      <c r="J690" s="96"/>
      <c r="L690" s="97"/>
    </row>
    <row r="691" spans="8:12" s="94" customFormat="1" ht="12.5" x14ac:dyDescent="0.25">
      <c r="H691" s="104"/>
      <c r="I691" s="95"/>
      <c r="J691" s="96"/>
      <c r="L691" s="97"/>
    </row>
    <row r="692" spans="8:12" s="94" customFormat="1" ht="12.5" x14ac:dyDescent="0.25">
      <c r="H692" s="104"/>
      <c r="I692" s="95"/>
      <c r="J692" s="96"/>
      <c r="L692" s="97"/>
    </row>
    <row r="693" spans="8:12" s="94" customFormat="1" ht="12.5" x14ac:dyDescent="0.25">
      <c r="H693" s="104"/>
      <c r="I693" s="95"/>
      <c r="J693" s="96"/>
      <c r="L693" s="97"/>
    </row>
    <row r="694" spans="8:12" s="94" customFormat="1" ht="12.5" x14ac:dyDescent="0.25">
      <c r="H694" s="104"/>
      <c r="I694" s="95"/>
      <c r="J694" s="96"/>
      <c r="L694" s="97"/>
    </row>
    <row r="695" spans="8:12" s="94" customFormat="1" ht="12.5" x14ac:dyDescent="0.25">
      <c r="H695" s="104"/>
      <c r="I695" s="95"/>
      <c r="J695" s="96"/>
      <c r="L695" s="97"/>
    </row>
    <row r="696" spans="8:12" s="94" customFormat="1" ht="12.5" x14ac:dyDescent="0.25">
      <c r="H696" s="104"/>
      <c r="I696" s="95"/>
      <c r="J696" s="96"/>
      <c r="L696" s="97"/>
    </row>
    <row r="697" spans="8:12" s="94" customFormat="1" ht="12.5" x14ac:dyDescent="0.25">
      <c r="H697" s="104"/>
      <c r="I697" s="95"/>
      <c r="J697" s="96"/>
      <c r="L697" s="97"/>
    </row>
    <row r="698" spans="8:12" s="94" customFormat="1" ht="12.5" x14ac:dyDescent="0.25">
      <c r="H698" s="104"/>
      <c r="I698" s="95"/>
      <c r="J698" s="96"/>
      <c r="L698" s="97"/>
    </row>
    <row r="699" spans="8:12" s="94" customFormat="1" ht="12.5" x14ac:dyDescent="0.25">
      <c r="H699" s="104"/>
      <c r="I699" s="95"/>
      <c r="J699" s="96"/>
      <c r="L699" s="97"/>
    </row>
    <row r="700" spans="8:12" s="94" customFormat="1" ht="12.5" x14ac:dyDescent="0.25">
      <c r="H700" s="104"/>
      <c r="I700" s="95"/>
      <c r="J700" s="96"/>
      <c r="L700" s="97"/>
    </row>
    <row r="701" spans="8:12" s="94" customFormat="1" ht="12.5" x14ac:dyDescent="0.25">
      <c r="H701" s="104"/>
      <c r="I701" s="95"/>
      <c r="J701" s="96"/>
      <c r="L701" s="97"/>
    </row>
    <row r="702" spans="8:12" s="94" customFormat="1" ht="12.5" x14ac:dyDescent="0.25">
      <c r="H702" s="104"/>
      <c r="I702" s="95"/>
      <c r="J702" s="96"/>
      <c r="L702" s="97"/>
    </row>
    <row r="703" spans="8:12" s="94" customFormat="1" ht="12.5" x14ac:dyDescent="0.25">
      <c r="H703" s="104"/>
      <c r="I703" s="95"/>
      <c r="J703" s="96"/>
      <c r="L703" s="97"/>
    </row>
    <row r="704" spans="8:12" s="94" customFormat="1" ht="12.5" x14ac:dyDescent="0.25">
      <c r="H704" s="104"/>
      <c r="I704" s="95"/>
      <c r="J704" s="96"/>
      <c r="L704" s="97"/>
    </row>
    <row r="705" spans="8:12" s="94" customFormat="1" ht="12.5" x14ac:dyDescent="0.25">
      <c r="H705" s="104"/>
      <c r="I705" s="95"/>
      <c r="J705" s="96"/>
      <c r="L705" s="97"/>
    </row>
    <row r="706" spans="8:12" s="94" customFormat="1" ht="12.5" x14ac:dyDescent="0.25">
      <c r="H706" s="104"/>
      <c r="I706" s="95"/>
      <c r="J706" s="96"/>
      <c r="L706" s="97"/>
    </row>
    <row r="707" spans="8:12" s="94" customFormat="1" ht="12.5" x14ac:dyDescent="0.25">
      <c r="H707" s="104"/>
      <c r="I707" s="95"/>
      <c r="J707" s="96"/>
      <c r="L707" s="97"/>
    </row>
    <row r="708" spans="8:12" s="94" customFormat="1" ht="12.5" x14ac:dyDescent="0.25">
      <c r="H708" s="104"/>
      <c r="I708" s="95"/>
      <c r="J708" s="96"/>
      <c r="L708" s="97"/>
    </row>
    <row r="709" spans="8:12" s="94" customFormat="1" ht="12.5" x14ac:dyDescent="0.25">
      <c r="H709" s="104"/>
      <c r="I709" s="95"/>
      <c r="J709" s="96"/>
      <c r="L709" s="97"/>
    </row>
    <row r="710" spans="8:12" s="94" customFormat="1" ht="12.5" x14ac:dyDescent="0.25">
      <c r="H710" s="104"/>
      <c r="I710" s="95"/>
      <c r="J710" s="96"/>
      <c r="L710" s="97"/>
    </row>
    <row r="711" spans="8:12" s="94" customFormat="1" ht="12.5" x14ac:dyDescent="0.25">
      <c r="H711" s="104"/>
      <c r="I711" s="95"/>
      <c r="J711" s="96"/>
      <c r="L711" s="97"/>
    </row>
    <row r="712" spans="8:12" s="94" customFormat="1" ht="12.5" x14ac:dyDescent="0.25">
      <c r="H712" s="104"/>
      <c r="I712" s="95"/>
      <c r="J712" s="96"/>
      <c r="L712" s="97"/>
    </row>
    <row r="713" spans="8:12" s="94" customFormat="1" ht="12.5" x14ac:dyDescent="0.25">
      <c r="H713" s="104"/>
      <c r="I713" s="95"/>
      <c r="J713" s="96"/>
      <c r="L713" s="97"/>
    </row>
    <row r="714" spans="8:12" s="94" customFormat="1" ht="12.5" x14ac:dyDescent="0.25">
      <c r="H714" s="104"/>
      <c r="I714" s="95"/>
      <c r="J714" s="96"/>
      <c r="L714" s="97"/>
    </row>
    <row r="715" spans="8:12" s="94" customFormat="1" ht="12.5" x14ac:dyDescent="0.25">
      <c r="H715" s="104"/>
      <c r="I715" s="95"/>
      <c r="J715" s="96"/>
      <c r="L715" s="97"/>
    </row>
    <row r="716" spans="8:12" s="94" customFormat="1" ht="12.5" x14ac:dyDescent="0.25">
      <c r="H716" s="104"/>
      <c r="I716" s="95"/>
      <c r="J716" s="96"/>
      <c r="L716" s="97"/>
    </row>
    <row r="717" spans="8:12" s="94" customFormat="1" ht="12.5" x14ac:dyDescent="0.25">
      <c r="H717" s="104"/>
      <c r="I717" s="95"/>
      <c r="J717" s="96"/>
      <c r="L717" s="97"/>
    </row>
    <row r="718" spans="8:12" s="94" customFormat="1" ht="12.5" x14ac:dyDescent="0.25">
      <c r="H718" s="104"/>
      <c r="I718" s="95"/>
      <c r="J718" s="96"/>
      <c r="L718" s="97"/>
    </row>
    <row r="719" spans="8:12" s="94" customFormat="1" ht="12.5" x14ac:dyDescent="0.25">
      <c r="H719" s="104"/>
      <c r="I719" s="95"/>
      <c r="J719" s="96"/>
      <c r="L719" s="97"/>
    </row>
    <row r="720" spans="8:12" s="94" customFormat="1" ht="12.5" x14ac:dyDescent="0.25">
      <c r="H720" s="104"/>
      <c r="I720" s="95"/>
      <c r="J720" s="96"/>
      <c r="L720" s="97"/>
    </row>
    <row r="721" spans="8:12" s="94" customFormat="1" ht="12.5" x14ac:dyDescent="0.25">
      <c r="H721" s="104"/>
      <c r="I721" s="95"/>
      <c r="J721" s="96"/>
      <c r="L721" s="97"/>
    </row>
    <row r="722" spans="8:12" s="94" customFormat="1" ht="12.5" x14ac:dyDescent="0.25">
      <c r="H722" s="104"/>
      <c r="I722" s="95"/>
      <c r="J722" s="96"/>
      <c r="L722" s="97"/>
    </row>
    <row r="723" spans="8:12" s="94" customFormat="1" ht="12.5" x14ac:dyDescent="0.25">
      <c r="H723" s="104"/>
      <c r="I723" s="95"/>
      <c r="J723" s="96"/>
      <c r="L723" s="97"/>
    </row>
    <row r="724" spans="8:12" s="94" customFormat="1" ht="12.5" x14ac:dyDescent="0.25">
      <c r="H724" s="104"/>
      <c r="I724" s="95"/>
      <c r="J724" s="96"/>
      <c r="L724" s="97"/>
    </row>
    <row r="725" spans="8:12" s="94" customFormat="1" ht="12.5" x14ac:dyDescent="0.25">
      <c r="H725" s="104"/>
      <c r="I725" s="95"/>
      <c r="J725" s="96"/>
      <c r="L725" s="97"/>
    </row>
    <row r="726" spans="8:12" s="94" customFormat="1" ht="12.5" x14ac:dyDescent="0.25">
      <c r="H726" s="104"/>
      <c r="I726" s="95"/>
      <c r="J726" s="96"/>
      <c r="L726" s="97"/>
    </row>
    <row r="727" spans="8:12" s="94" customFormat="1" ht="12.5" x14ac:dyDescent="0.25">
      <c r="H727" s="104"/>
      <c r="I727" s="95"/>
      <c r="J727" s="96"/>
      <c r="L727" s="97"/>
    </row>
    <row r="728" spans="8:12" s="94" customFormat="1" ht="12.5" x14ac:dyDescent="0.25">
      <c r="H728" s="104"/>
      <c r="I728" s="95"/>
      <c r="J728" s="96"/>
      <c r="L728" s="97"/>
    </row>
    <row r="729" spans="8:12" s="94" customFormat="1" ht="12.5" x14ac:dyDescent="0.25">
      <c r="H729" s="104"/>
      <c r="I729" s="95"/>
      <c r="J729" s="96"/>
      <c r="L729" s="97"/>
    </row>
    <row r="730" spans="8:12" s="94" customFormat="1" ht="12.5" x14ac:dyDescent="0.25">
      <c r="H730" s="104"/>
      <c r="I730" s="95"/>
      <c r="J730" s="96"/>
      <c r="L730" s="97"/>
    </row>
    <row r="731" spans="8:12" s="94" customFormat="1" ht="12.5" x14ac:dyDescent="0.25">
      <c r="H731" s="104"/>
      <c r="I731" s="95"/>
      <c r="J731" s="96"/>
      <c r="L731" s="97"/>
    </row>
    <row r="732" spans="8:12" s="94" customFormat="1" ht="12.5" x14ac:dyDescent="0.25">
      <c r="H732" s="104"/>
      <c r="I732" s="95"/>
      <c r="J732" s="96"/>
      <c r="L732" s="97"/>
    </row>
    <row r="733" spans="8:12" s="94" customFormat="1" ht="12.5" x14ac:dyDescent="0.25">
      <c r="H733" s="104"/>
      <c r="I733" s="95"/>
      <c r="J733" s="96"/>
      <c r="L733" s="97"/>
    </row>
    <row r="734" spans="8:12" s="94" customFormat="1" ht="12.5" x14ac:dyDescent="0.25">
      <c r="H734" s="104"/>
      <c r="I734" s="95"/>
      <c r="J734" s="96"/>
      <c r="L734" s="97"/>
    </row>
    <row r="735" spans="8:12" s="94" customFormat="1" ht="12.5" x14ac:dyDescent="0.25">
      <c r="H735" s="104"/>
      <c r="I735" s="95"/>
      <c r="J735" s="96"/>
      <c r="L735" s="97"/>
    </row>
    <row r="736" spans="8:12" s="94" customFormat="1" ht="12.5" x14ac:dyDescent="0.25">
      <c r="H736" s="104"/>
      <c r="I736" s="95"/>
      <c r="J736" s="96"/>
      <c r="L736" s="97"/>
    </row>
    <row r="737" spans="8:12" s="94" customFormat="1" ht="12.5" x14ac:dyDescent="0.25">
      <c r="H737" s="104"/>
      <c r="I737" s="95"/>
      <c r="J737" s="96"/>
      <c r="L737" s="97"/>
    </row>
    <row r="738" spans="8:12" s="94" customFormat="1" ht="12.5" x14ac:dyDescent="0.25">
      <c r="H738" s="104"/>
      <c r="I738" s="95"/>
      <c r="J738" s="96"/>
      <c r="L738" s="97"/>
    </row>
    <row r="739" spans="8:12" s="94" customFormat="1" ht="12.5" x14ac:dyDescent="0.25">
      <c r="H739" s="104"/>
      <c r="I739" s="95"/>
      <c r="J739" s="96"/>
      <c r="L739" s="97"/>
    </row>
    <row r="740" spans="8:12" s="94" customFormat="1" ht="12.5" x14ac:dyDescent="0.25">
      <c r="H740" s="104"/>
      <c r="I740" s="95"/>
      <c r="J740" s="96"/>
      <c r="L740" s="97"/>
    </row>
    <row r="741" spans="8:12" s="94" customFormat="1" ht="12.5" x14ac:dyDescent="0.25">
      <c r="H741" s="104"/>
      <c r="I741" s="95"/>
      <c r="J741" s="96"/>
      <c r="L741" s="97"/>
    </row>
    <row r="742" spans="8:12" s="94" customFormat="1" ht="12.5" x14ac:dyDescent="0.25">
      <c r="H742" s="104"/>
      <c r="I742" s="95"/>
      <c r="J742" s="96"/>
      <c r="L742" s="97"/>
    </row>
    <row r="743" spans="8:12" s="94" customFormat="1" ht="12.5" x14ac:dyDescent="0.25">
      <c r="H743" s="104"/>
      <c r="I743" s="95"/>
      <c r="J743" s="96"/>
      <c r="L743" s="97"/>
    </row>
    <row r="744" spans="8:12" s="94" customFormat="1" ht="12.5" x14ac:dyDescent="0.25">
      <c r="H744" s="104"/>
      <c r="I744" s="95"/>
      <c r="J744" s="96"/>
      <c r="L744" s="97"/>
    </row>
    <row r="745" spans="8:12" s="94" customFormat="1" ht="12.5" x14ac:dyDescent="0.25">
      <c r="H745" s="104"/>
      <c r="I745" s="95"/>
      <c r="J745" s="96"/>
      <c r="L745" s="97"/>
    </row>
    <row r="746" spans="8:12" s="94" customFormat="1" ht="12.5" x14ac:dyDescent="0.25">
      <c r="H746" s="104"/>
      <c r="I746" s="95"/>
      <c r="J746" s="96"/>
      <c r="L746" s="97"/>
    </row>
    <row r="747" spans="8:12" s="94" customFormat="1" ht="12.5" x14ac:dyDescent="0.25">
      <c r="H747" s="104"/>
      <c r="I747" s="95"/>
      <c r="J747" s="96"/>
      <c r="L747" s="97"/>
    </row>
    <row r="748" spans="8:12" s="94" customFormat="1" ht="12.5" x14ac:dyDescent="0.25">
      <c r="H748" s="104"/>
      <c r="I748" s="95"/>
      <c r="J748" s="96"/>
      <c r="L748" s="97"/>
    </row>
    <row r="749" spans="8:12" s="94" customFormat="1" ht="12.5" x14ac:dyDescent="0.25">
      <c r="H749" s="104"/>
      <c r="I749" s="95"/>
      <c r="J749" s="96"/>
      <c r="L749" s="97"/>
    </row>
    <row r="750" spans="8:12" s="94" customFormat="1" ht="12.5" x14ac:dyDescent="0.25">
      <c r="H750" s="104"/>
      <c r="I750" s="95"/>
      <c r="J750" s="96"/>
      <c r="L750" s="97"/>
    </row>
    <row r="751" spans="8:12" s="94" customFormat="1" ht="12.5" x14ac:dyDescent="0.25">
      <c r="H751" s="104"/>
      <c r="I751" s="95"/>
      <c r="J751" s="96"/>
      <c r="L751" s="97"/>
    </row>
    <row r="752" spans="8:12" s="94" customFormat="1" ht="12.5" x14ac:dyDescent="0.25">
      <c r="H752" s="104"/>
      <c r="I752" s="95"/>
      <c r="J752" s="96"/>
      <c r="L752" s="97"/>
    </row>
    <row r="753" spans="8:12" s="94" customFormat="1" ht="12.5" x14ac:dyDescent="0.25">
      <c r="H753" s="104"/>
      <c r="I753" s="95"/>
      <c r="J753" s="96"/>
      <c r="L753" s="97"/>
    </row>
    <row r="754" spans="8:12" s="94" customFormat="1" ht="12.5" x14ac:dyDescent="0.25">
      <c r="H754" s="104"/>
      <c r="I754" s="95"/>
      <c r="J754" s="96"/>
      <c r="L754" s="97"/>
    </row>
    <row r="755" spans="8:12" s="94" customFormat="1" ht="12.5" x14ac:dyDescent="0.25">
      <c r="H755" s="104"/>
      <c r="I755" s="95"/>
      <c r="J755" s="96"/>
      <c r="L755" s="97"/>
    </row>
    <row r="756" spans="8:12" s="94" customFormat="1" ht="12.5" x14ac:dyDescent="0.25">
      <c r="H756" s="104"/>
      <c r="I756" s="95"/>
      <c r="J756" s="96"/>
      <c r="L756" s="97"/>
    </row>
    <row r="757" spans="8:12" s="94" customFormat="1" ht="12.5" x14ac:dyDescent="0.25">
      <c r="H757" s="104"/>
      <c r="I757" s="95"/>
      <c r="J757" s="96"/>
      <c r="L757" s="97"/>
    </row>
    <row r="758" spans="8:12" s="94" customFormat="1" ht="12.5" x14ac:dyDescent="0.25">
      <c r="H758" s="104"/>
      <c r="I758" s="95"/>
      <c r="J758" s="96"/>
      <c r="L758" s="97"/>
    </row>
    <row r="759" spans="8:12" s="94" customFormat="1" ht="12.5" x14ac:dyDescent="0.25">
      <c r="H759" s="104"/>
      <c r="I759" s="95"/>
      <c r="J759" s="96"/>
      <c r="L759" s="97"/>
    </row>
    <row r="760" spans="8:12" s="94" customFormat="1" ht="12.5" x14ac:dyDescent="0.25">
      <c r="H760" s="104"/>
      <c r="I760" s="95"/>
      <c r="J760" s="96"/>
      <c r="L760" s="97"/>
    </row>
    <row r="761" spans="8:12" s="94" customFormat="1" ht="12.5" x14ac:dyDescent="0.25">
      <c r="H761" s="104"/>
      <c r="I761" s="95"/>
      <c r="J761" s="96"/>
      <c r="L761" s="97"/>
    </row>
    <row r="762" spans="8:12" s="94" customFormat="1" ht="12.5" x14ac:dyDescent="0.25">
      <c r="H762" s="104"/>
      <c r="I762" s="95"/>
      <c r="J762" s="96"/>
      <c r="L762" s="97"/>
    </row>
    <row r="763" spans="8:12" s="94" customFormat="1" ht="12.5" x14ac:dyDescent="0.25">
      <c r="H763" s="104"/>
      <c r="I763" s="95"/>
      <c r="J763" s="96"/>
      <c r="L763" s="97"/>
    </row>
    <row r="764" spans="8:12" s="94" customFormat="1" ht="12.5" x14ac:dyDescent="0.25">
      <c r="H764" s="104"/>
      <c r="I764" s="95"/>
      <c r="J764" s="96"/>
      <c r="L764" s="97"/>
    </row>
    <row r="765" spans="8:12" s="94" customFormat="1" ht="12.5" x14ac:dyDescent="0.25">
      <c r="H765" s="104"/>
      <c r="I765" s="95"/>
      <c r="J765" s="96"/>
      <c r="L765" s="97"/>
    </row>
    <row r="766" spans="8:12" s="94" customFormat="1" ht="12.5" x14ac:dyDescent="0.25">
      <c r="H766" s="104"/>
      <c r="I766" s="95"/>
      <c r="J766" s="96"/>
      <c r="L766" s="97"/>
    </row>
    <row r="767" spans="8:12" s="94" customFormat="1" ht="12.5" x14ac:dyDescent="0.25">
      <c r="H767" s="104"/>
      <c r="I767" s="95"/>
      <c r="J767" s="96"/>
      <c r="L767" s="97"/>
    </row>
    <row r="768" spans="8:12" s="94" customFormat="1" ht="12.5" x14ac:dyDescent="0.25">
      <c r="H768" s="104"/>
      <c r="I768" s="95"/>
      <c r="J768" s="96"/>
      <c r="L768" s="97"/>
    </row>
    <row r="769" spans="8:12" s="94" customFormat="1" ht="12.5" x14ac:dyDescent="0.25">
      <c r="H769" s="104"/>
      <c r="I769" s="95"/>
      <c r="J769" s="96"/>
      <c r="L769" s="97"/>
    </row>
    <row r="770" spans="8:12" s="94" customFormat="1" ht="12.5" x14ac:dyDescent="0.25">
      <c r="H770" s="104"/>
      <c r="I770" s="95"/>
      <c r="J770" s="96"/>
      <c r="L770" s="97"/>
    </row>
    <row r="771" spans="8:12" s="94" customFormat="1" ht="12.5" x14ac:dyDescent="0.25">
      <c r="H771" s="104"/>
      <c r="I771" s="95"/>
      <c r="J771" s="96"/>
      <c r="L771" s="97"/>
    </row>
    <row r="772" spans="8:12" s="94" customFormat="1" ht="12.5" x14ac:dyDescent="0.25">
      <c r="H772" s="104"/>
      <c r="I772" s="95"/>
      <c r="J772" s="96"/>
      <c r="L772" s="97"/>
    </row>
    <row r="773" spans="8:12" s="94" customFormat="1" ht="12.5" x14ac:dyDescent="0.25">
      <c r="H773" s="104"/>
      <c r="I773" s="95"/>
      <c r="J773" s="96"/>
      <c r="L773" s="97"/>
    </row>
    <row r="774" spans="8:12" s="94" customFormat="1" ht="12.5" x14ac:dyDescent="0.25">
      <c r="H774" s="104"/>
      <c r="I774" s="95"/>
      <c r="J774" s="96"/>
      <c r="L774" s="97"/>
    </row>
    <row r="775" spans="8:12" s="94" customFormat="1" ht="12.5" x14ac:dyDescent="0.25">
      <c r="H775" s="104"/>
      <c r="I775" s="95"/>
      <c r="J775" s="96"/>
      <c r="L775" s="97"/>
    </row>
    <row r="776" spans="8:12" s="94" customFormat="1" ht="12.5" x14ac:dyDescent="0.25">
      <c r="H776" s="104"/>
      <c r="I776" s="95"/>
      <c r="J776" s="96"/>
      <c r="L776" s="97"/>
    </row>
    <row r="777" spans="8:12" s="94" customFormat="1" ht="12.5" x14ac:dyDescent="0.25">
      <c r="H777" s="104"/>
      <c r="I777" s="95"/>
      <c r="J777" s="96"/>
      <c r="L777" s="97"/>
    </row>
    <row r="778" spans="8:12" s="94" customFormat="1" ht="12.5" x14ac:dyDescent="0.25">
      <c r="H778" s="104"/>
      <c r="I778" s="95"/>
      <c r="J778" s="96"/>
      <c r="L778" s="97"/>
    </row>
    <row r="779" spans="8:12" s="94" customFormat="1" ht="12.5" x14ac:dyDescent="0.25">
      <c r="H779" s="104"/>
      <c r="I779" s="95"/>
      <c r="J779" s="96"/>
      <c r="L779" s="97"/>
    </row>
    <row r="780" spans="8:12" s="94" customFormat="1" ht="12.5" x14ac:dyDescent="0.25">
      <c r="H780" s="104"/>
      <c r="I780" s="95"/>
      <c r="J780" s="96"/>
      <c r="L780" s="97"/>
    </row>
    <row r="781" spans="8:12" s="94" customFormat="1" ht="12.5" x14ac:dyDescent="0.25">
      <c r="H781" s="104"/>
      <c r="I781" s="95"/>
      <c r="J781" s="96"/>
      <c r="L781" s="97"/>
    </row>
    <row r="782" spans="8:12" s="94" customFormat="1" ht="12.5" x14ac:dyDescent="0.25">
      <c r="H782" s="104"/>
      <c r="I782" s="95"/>
      <c r="J782" s="96"/>
      <c r="L782" s="97"/>
    </row>
    <row r="783" spans="8:12" s="94" customFormat="1" ht="12.5" x14ac:dyDescent="0.25">
      <c r="H783" s="104"/>
      <c r="I783" s="95"/>
      <c r="J783" s="96"/>
      <c r="L783" s="97"/>
    </row>
    <row r="784" spans="8:12" s="94" customFormat="1" ht="12.5" x14ac:dyDescent="0.25">
      <c r="H784" s="104"/>
      <c r="I784" s="95"/>
      <c r="J784" s="96"/>
      <c r="L784" s="97"/>
    </row>
    <row r="785" spans="8:12" s="94" customFormat="1" ht="12.5" x14ac:dyDescent="0.25">
      <c r="H785" s="104"/>
      <c r="I785" s="95"/>
      <c r="J785" s="96"/>
      <c r="L785" s="97"/>
    </row>
    <row r="786" spans="8:12" s="94" customFormat="1" ht="12.5" x14ac:dyDescent="0.25">
      <c r="H786" s="104"/>
      <c r="I786" s="95"/>
      <c r="J786" s="96"/>
      <c r="L786" s="97"/>
    </row>
    <row r="787" spans="8:12" s="94" customFormat="1" ht="12.5" x14ac:dyDescent="0.25">
      <c r="H787" s="104"/>
      <c r="I787" s="95"/>
      <c r="J787" s="96"/>
      <c r="L787" s="97"/>
    </row>
    <row r="788" spans="8:12" s="94" customFormat="1" ht="12.5" x14ac:dyDescent="0.25">
      <c r="H788" s="104"/>
      <c r="I788" s="95"/>
      <c r="J788" s="96"/>
      <c r="L788" s="97"/>
    </row>
    <row r="789" spans="8:12" s="94" customFormat="1" ht="12.5" x14ac:dyDescent="0.25">
      <c r="H789" s="104"/>
      <c r="I789" s="95"/>
      <c r="J789" s="96"/>
      <c r="L789" s="97"/>
    </row>
    <row r="790" spans="8:12" s="94" customFormat="1" ht="12.5" x14ac:dyDescent="0.25">
      <c r="H790" s="104"/>
      <c r="I790" s="95"/>
      <c r="J790" s="96"/>
      <c r="L790" s="97"/>
    </row>
    <row r="791" spans="8:12" s="94" customFormat="1" ht="12.5" x14ac:dyDescent="0.25">
      <c r="H791" s="104"/>
      <c r="I791" s="95"/>
      <c r="J791" s="96"/>
      <c r="L791" s="97"/>
    </row>
    <row r="792" spans="8:12" s="94" customFormat="1" ht="12.5" x14ac:dyDescent="0.25">
      <c r="H792" s="104"/>
      <c r="I792" s="95"/>
      <c r="J792" s="96"/>
      <c r="L792" s="97"/>
    </row>
    <row r="793" spans="8:12" s="94" customFormat="1" ht="12.5" x14ac:dyDescent="0.25">
      <c r="H793" s="104"/>
      <c r="I793" s="95"/>
      <c r="J793" s="96"/>
      <c r="L793" s="97"/>
    </row>
    <row r="794" spans="8:12" s="94" customFormat="1" ht="12.5" x14ac:dyDescent="0.25">
      <c r="H794" s="104"/>
      <c r="I794" s="95"/>
      <c r="J794" s="96"/>
      <c r="L794" s="97"/>
    </row>
    <row r="795" spans="8:12" s="94" customFormat="1" ht="12.5" x14ac:dyDescent="0.25">
      <c r="H795" s="104"/>
      <c r="I795" s="95"/>
      <c r="J795" s="96"/>
      <c r="L795" s="97"/>
    </row>
    <row r="796" spans="8:12" s="94" customFormat="1" ht="12.5" x14ac:dyDescent="0.25">
      <c r="H796" s="104"/>
      <c r="I796" s="95"/>
      <c r="J796" s="96"/>
      <c r="L796" s="97"/>
    </row>
    <row r="797" spans="8:12" s="94" customFormat="1" ht="12.5" x14ac:dyDescent="0.25">
      <c r="H797" s="104"/>
      <c r="I797" s="95"/>
      <c r="J797" s="96"/>
      <c r="L797" s="97"/>
    </row>
    <row r="798" spans="8:12" s="94" customFormat="1" ht="12.5" x14ac:dyDescent="0.25">
      <c r="H798" s="104"/>
      <c r="I798" s="95"/>
      <c r="J798" s="96"/>
      <c r="L798" s="97"/>
    </row>
    <row r="799" spans="8:12" s="94" customFormat="1" ht="12.5" x14ac:dyDescent="0.25">
      <c r="H799" s="104"/>
      <c r="I799" s="95"/>
      <c r="J799" s="96"/>
      <c r="L799" s="97"/>
    </row>
    <row r="800" spans="8:12" s="94" customFormat="1" ht="12.5" x14ac:dyDescent="0.25">
      <c r="H800" s="104"/>
      <c r="I800" s="95"/>
      <c r="J800" s="96"/>
      <c r="L800" s="97"/>
    </row>
    <row r="801" spans="8:12" s="94" customFormat="1" ht="12.5" x14ac:dyDescent="0.25">
      <c r="H801" s="104"/>
      <c r="I801" s="95"/>
      <c r="J801" s="96"/>
      <c r="L801" s="97"/>
    </row>
    <row r="802" spans="8:12" s="94" customFormat="1" ht="12.5" x14ac:dyDescent="0.25">
      <c r="H802" s="104"/>
      <c r="I802" s="95"/>
      <c r="J802" s="96"/>
      <c r="L802" s="97"/>
    </row>
    <row r="803" spans="8:12" s="94" customFormat="1" ht="12.5" x14ac:dyDescent="0.25">
      <c r="H803" s="104"/>
      <c r="I803" s="95"/>
      <c r="J803" s="96"/>
      <c r="L803" s="97"/>
    </row>
    <row r="804" spans="8:12" s="94" customFormat="1" ht="12.5" x14ac:dyDescent="0.25">
      <c r="H804" s="104"/>
      <c r="I804" s="95"/>
      <c r="J804" s="96"/>
      <c r="L804" s="97"/>
    </row>
    <row r="805" spans="8:12" s="94" customFormat="1" ht="12.5" x14ac:dyDescent="0.25">
      <c r="H805" s="104"/>
      <c r="I805" s="95"/>
      <c r="J805" s="96"/>
      <c r="L805" s="97"/>
    </row>
    <row r="806" spans="8:12" s="94" customFormat="1" ht="12.5" x14ac:dyDescent="0.25">
      <c r="H806" s="104"/>
      <c r="I806" s="95"/>
      <c r="J806" s="96"/>
      <c r="L806" s="97"/>
    </row>
    <row r="807" spans="8:12" s="94" customFormat="1" ht="12.5" x14ac:dyDescent="0.25">
      <c r="H807" s="104"/>
      <c r="I807" s="95"/>
      <c r="J807" s="96"/>
      <c r="L807" s="97"/>
    </row>
    <row r="808" spans="8:12" s="94" customFormat="1" ht="12.5" x14ac:dyDescent="0.25">
      <c r="H808" s="104"/>
      <c r="I808" s="95"/>
      <c r="J808" s="96"/>
      <c r="L808" s="97"/>
    </row>
    <row r="809" spans="8:12" s="94" customFormat="1" ht="12.5" x14ac:dyDescent="0.25">
      <c r="H809" s="104"/>
      <c r="I809" s="95"/>
      <c r="J809" s="96"/>
      <c r="L809" s="97"/>
    </row>
    <row r="810" spans="8:12" s="94" customFormat="1" ht="12.5" x14ac:dyDescent="0.25">
      <c r="H810" s="104"/>
      <c r="I810" s="95"/>
      <c r="J810" s="96"/>
      <c r="L810" s="97"/>
    </row>
    <row r="811" spans="8:12" s="94" customFormat="1" ht="12.5" x14ac:dyDescent="0.25">
      <c r="H811" s="104"/>
      <c r="I811" s="95"/>
      <c r="J811" s="96"/>
      <c r="L811" s="97"/>
    </row>
    <row r="812" spans="8:12" s="94" customFormat="1" ht="12.5" x14ac:dyDescent="0.25">
      <c r="H812" s="104"/>
      <c r="I812" s="95"/>
      <c r="J812" s="96"/>
      <c r="L812" s="97"/>
    </row>
    <row r="813" spans="8:12" s="94" customFormat="1" ht="12.5" x14ac:dyDescent="0.25">
      <c r="H813" s="104"/>
      <c r="I813" s="95"/>
      <c r="J813" s="96"/>
      <c r="L813" s="97"/>
    </row>
    <row r="814" spans="8:12" s="94" customFormat="1" ht="12.5" x14ac:dyDescent="0.25">
      <c r="H814" s="104"/>
      <c r="I814" s="95"/>
      <c r="J814" s="96"/>
      <c r="L814" s="97"/>
    </row>
    <row r="815" spans="8:12" s="94" customFormat="1" ht="12.5" x14ac:dyDescent="0.25">
      <c r="H815" s="104"/>
      <c r="I815" s="95"/>
      <c r="J815" s="96"/>
      <c r="L815" s="97"/>
    </row>
    <row r="816" spans="8:12" s="94" customFormat="1" ht="12.5" x14ac:dyDescent="0.25">
      <c r="H816" s="104"/>
      <c r="I816" s="95"/>
      <c r="J816" s="96"/>
      <c r="L816" s="97"/>
    </row>
    <row r="817" spans="8:12" s="94" customFormat="1" ht="12.5" x14ac:dyDescent="0.25">
      <c r="H817" s="104"/>
      <c r="I817" s="95"/>
      <c r="J817" s="96"/>
      <c r="L817" s="97"/>
    </row>
    <row r="818" spans="8:12" s="94" customFormat="1" ht="12.5" x14ac:dyDescent="0.25">
      <c r="H818" s="104"/>
      <c r="I818" s="95"/>
      <c r="J818" s="96"/>
      <c r="L818" s="97"/>
    </row>
    <row r="819" spans="8:12" s="94" customFormat="1" ht="12.5" x14ac:dyDescent="0.25">
      <c r="H819" s="104"/>
      <c r="I819" s="95"/>
      <c r="J819" s="96"/>
      <c r="L819" s="97"/>
    </row>
    <row r="820" spans="8:12" s="94" customFormat="1" ht="12.5" x14ac:dyDescent="0.25">
      <c r="H820" s="104"/>
      <c r="I820" s="95"/>
      <c r="J820" s="96"/>
      <c r="L820" s="97"/>
    </row>
    <row r="821" spans="8:12" s="94" customFormat="1" ht="12.5" x14ac:dyDescent="0.25">
      <c r="H821" s="104"/>
      <c r="I821" s="95"/>
      <c r="J821" s="96"/>
      <c r="L821" s="97"/>
    </row>
    <row r="822" spans="8:12" s="94" customFormat="1" ht="12.5" x14ac:dyDescent="0.25">
      <c r="H822" s="104"/>
      <c r="I822" s="95"/>
      <c r="J822" s="96"/>
      <c r="L822" s="97"/>
    </row>
    <row r="823" spans="8:12" s="94" customFormat="1" ht="12.5" x14ac:dyDescent="0.25">
      <c r="H823" s="104"/>
      <c r="I823" s="95"/>
      <c r="J823" s="96"/>
      <c r="L823" s="97"/>
    </row>
    <row r="824" spans="8:12" s="94" customFormat="1" ht="12.5" x14ac:dyDescent="0.25">
      <c r="H824" s="104"/>
      <c r="I824" s="95"/>
      <c r="J824" s="96"/>
      <c r="L824" s="97"/>
    </row>
    <row r="825" spans="8:12" s="94" customFormat="1" ht="12.5" x14ac:dyDescent="0.25">
      <c r="H825" s="104"/>
      <c r="I825" s="95"/>
      <c r="J825" s="96"/>
      <c r="L825" s="97"/>
    </row>
    <row r="826" spans="8:12" s="94" customFormat="1" ht="12.5" x14ac:dyDescent="0.25">
      <c r="H826" s="104"/>
      <c r="I826" s="95"/>
      <c r="J826" s="96"/>
      <c r="L826" s="97"/>
    </row>
    <row r="827" spans="8:12" s="94" customFormat="1" ht="12.5" x14ac:dyDescent="0.25">
      <c r="H827" s="104"/>
      <c r="I827" s="95"/>
      <c r="J827" s="96"/>
      <c r="L827" s="97"/>
    </row>
    <row r="828" spans="8:12" s="94" customFormat="1" ht="12.5" x14ac:dyDescent="0.25">
      <c r="H828" s="104"/>
      <c r="I828" s="95"/>
      <c r="J828" s="96"/>
      <c r="L828" s="97"/>
    </row>
    <row r="829" spans="8:12" s="94" customFormat="1" ht="12.5" x14ac:dyDescent="0.25">
      <c r="H829" s="104"/>
      <c r="I829" s="95"/>
      <c r="J829" s="96"/>
      <c r="L829" s="97"/>
    </row>
    <row r="830" spans="8:12" s="94" customFormat="1" ht="12.5" x14ac:dyDescent="0.25">
      <c r="H830" s="104"/>
      <c r="I830" s="95"/>
      <c r="J830" s="96"/>
      <c r="L830" s="97"/>
    </row>
    <row r="831" spans="8:12" s="94" customFormat="1" ht="12.5" x14ac:dyDescent="0.25">
      <c r="H831" s="104"/>
      <c r="I831" s="95"/>
      <c r="J831" s="96"/>
      <c r="L831" s="97"/>
    </row>
    <row r="832" spans="8:12" s="94" customFormat="1" ht="12.5" x14ac:dyDescent="0.25">
      <c r="H832" s="104"/>
      <c r="I832" s="95"/>
      <c r="J832" s="96"/>
      <c r="L832" s="97"/>
    </row>
    <row r="833" spans="8:12" s="94" customFormat="1" ht="12.5" x14ac:dyDescent="0.25">
      <c r="H833" s="104"/>
      <c r="I833" s="95"/>
      <c r="J833" s="96"/>
      <c r="L833" s="97"/>
    </row>
    <row r="834" spans="8:12" s="94" customFormat="1" ht="12.5" x14ac:dyDescent="0.25">
      <c r="H834" s="104"/>
      <c r="I834" s="95"/>
      <c r="J834" s="96"/>
      <c r="L834" s="97"/>
    </row>
    <row r="835" spans="8:12" s="94" customFormat="1" ht="12.5" x14ac:dyDescent="0.25">
      <c r="H835" s="104"/>
      <c r="I835" s="95"/>
      <c r="J835" s="96"/>
      <c r="L835" s="97"/>
    </row>
    <row r="836" spans="8:12" s="94" customFormat="1" ht="12.5" x14ac:dyDescent="0.25">
      <c r="H836" s="104"/>
      <c r="I836" s="95"/>
      <c r="J836" s="96"/>
      <c r="L836" s="97"/>
    </row>
    <row r="837" spans="8:12" s="94" customFormat="1" ht="12.5" x14ac:dyDescent="0.25">
      <c r="H837" s="104"/>
      <c r="I837" s="95"/>
      <c r="J837" s="96"/>
      <c r="L837" s="97"/>
    </row>
    <row r="838" spans="8:12" s="94" customFormat="1" ht="12.5" x14ac:dyDescent="0.25">
      <c r="H838" s="104"/>
      <c r="I838" s="95"/>
      <c r="J838" s="96"/>
      <c r="L838" s="97"/>
    </row>
    <row r="839" spans="8:12" s="94" customFormat="1" ht="12.5" x14ac:dyDescent="0.25">
      <c r="H839" s="104"/>
      <c r="I839" s="95"/>
      <c r="J839" s="96"/>
      <c r="L839" s="97"/>
    </row>
    <row r="840" spans="8:12" s="94" customFormat="1" ht="12.5" x14ac:dyDescent="0.25">
      <c r="H840" s="104"/>
      <c r="I840" s="95"/>
      <c r="J840" s="96"/>
      <c r="L840" s="97"/>
    </row>
    <row r="841" spans="8:12" s="94" customFormat="1" ht="12.5" x14ac:dyDescent="0.25">
      <c r="H841" s="104"/>
      <c r="I841" s="95"/>
      <c r="J841" s="96"/>
      <c r="L841" s="97"/>
    </row>
    <row r="842" spans="8:12" s="94" customFormat="1" ht="12.5" x14ac:dyDescent="0.25">
      <c r="H842" s="104"/>
      <c r="I842" s="95"/>
      <c r="J842" s="96"/>
      <c r="L842" s="97"/>
    </row>
    <row r="843" spans="8:12" s="94" customFormat="1" ht="12.5" x14ac:dyDescent="0.25">
      <c r="H843" s="104"/>
      <c r="I843" s="95"/>
      <c r="J843" s="96"/>
      <c r="L843" s="97"/>
    </row>
    <row r="844" spans="8:12" s="94" customFormat="1" ht="12.5" x14ac:dyDescent="0.25">
      <c r="H844" s="104"/>
      <c r="I844" s="95"/>
      <c r="J844" s="96"/>
      <c r="L844" s="97"/>
    </row>
    <row r="845" spans="8:12" s="94" customFormat="1" ht="12.5" x14ac:dyDescent="0.25">
      <c r="H845" s="104"/>
      <c r="I845" s="95"/>
      <c r="J845" s="96"/>
      <c r="L845" s="97"/>
    </row>
    <row r="846" spans="8:12" s="94" customFormat="1" ht="12.5" x14ac:dyDescent="0.25">
      <c r="H846" s="104"/>
      <c r="I846" s="95"/>
      <c r="J846" s="96"/>
      <c r="L846" s="97"/>
    </row>
    <row r="847" spans="8:12" s="94" customFormat="1" ht="12.5" x14ac:dyDescent="0.25">
      <c r="H847" s="104"/>
      <c r="I847" s="95"/>
      <c r="J847" s="96"/>
      <c r="L847" s="97"/>
    </row>
    <row r="848" spans="8:12" s="94" customFormat="1" ht="12.5" x14ac:dyDescent="0.25">
      <c r="H848" s="104"/>
      <c r="I848" s="95"/>
      <c r="J848" s="96"/>
      <c r="L848" s="97"/>
    </row>
    <row r="849" spans="8:12" s="94" customFormat="1" ht="12.5" x14ac:dyDescent="0.25">
      <c r="H849" s="104"/>
      <c r="I849" s="95"/>
      <c r="J849" s="96"/>
      <c r="L849" s="97"/>
    </row>
    <row r="850" spans="8:12" s="94" customFormat="1" ht="12.5" x14ac:dyDescent="0.25">
      <c r="H850" s="104"/>
      <c r="I850" s="95"/>
      <c r="J850" s="96"/>
      <c r="L850" s="97"/>
    </row>
    <row r="851" spans="8:12" s="94" customFormat="1" ht="12.5" x14ac:dyDescent="0.25">
      <c r="H851" s="104"/>
      <c r="I851" s="95"/>
      <c r="J851" s="96"/>
      <c r="L851" s="97"/>
    </row>
    <row r="852" spans="8:12" s="94" customFormat="1" ht="12.5" x14ac:dyDescent="0.25">
      <c r="H852" s="104"/>
      <c r="I852" s="95"/>
      <c r="J852" s="96"/>
      <c r="L852" s="97"/>
    </row>
    <row r="853" spans="8:12" s="94" customFormat="1" ht="12.5" x14ac:dyDescent="0.25">
      <c r="H853" s="104"/>
      <c r="I853" s="95"/>
      <c r="J853" s="96"/>
      <c r="L853" s="97"/>
    </row>
    <row r="854" spans="8:12" s="94" customFormat="1" ht="12.5" x14ac:dyDescent="0.25">
      <c r="H854" s="104"/>
      <c r="I854" s="95"/>
      <c r="J854" s="96"/>
      <c r="L854" s="97"/>
    </row>
    <row r="855" spans="8:12" s="94" customFormat="1" ht="12.5" x14ac:dyDescent="0.25">
      <c r="H855" s="104"/>
      <c r="I855" s="95"/>
      <c r="J855" s="96"/>
      <c r="L855" s="97"/>
    </row>
    <row r="856" spans="8:12" s="94" customFormat="1" ht="12.5" x14ac:dyDescent="0.25">
      <c r="H856" s="104"/>
      <c r="I856" s="95"/>
      <c r="J856" s="96"/>
      <c r="L856" s="97"/>
    </row>
    <row r="857" spans="8:12" s="94" customFormat="1" ht="12.5" x14ac:dyDescent="0.25">
      <c r="H857" s="104"/>
      <c r="I857" s="95"/>
      <c r="J857" s="96"/>
      <c r="L857" s="97"/>
    </row>
    <row r="858" spans="8:12" s="94" customFormat="1" ht="12.5" x14ac:dyDescent="0.25">
      <c r="H858" s="104"/>
      <c r="I858" s="95"/>
      <c r="J858" s="96"/>
      <c r="L858" s="97"/>
    </row>
    <row r="859" spans="8:12" s="94" customFormat="1" ht="12.5" x14ac:dyDescent="0.25">
      <c r="H859" s="104"/>
      <c r="I859" s="95"/>
      <c r="J859" s="96"/>
      <c r="L859" s="97"/>
    </row>
    <row r="860" spans="8:12" s="94" customFormat="1" ht="12.5" x14ac:dyDescent="0.25">
      <c r="H860" s="104"/>
      <c r="I860" s="95"/>
      <c r="J860" s="96"/>
      <c r="L860" s="97"/>
    </row>
    <row r="861" spans="8:12" s="94" customFormat="1" ht="12.5" x14ac:dyDescent="0.25">
      <c r="H861" s="104"/>
      <c r="I861" s="95"/>
      <c r="J861" s="96"/>
      <c r="L861" s="97"/>
    </row>
    <row r="862" spans="8:12" s="94" customFormat="1" ht="12.5" x14ac:dyDescent="0.25">
      <c r="H862" s="104"/>
      <c r="I862" s="95"/>
      <c r="J862" s="96"/>
      <c r="L862" s="97"/>
    </row>
    <row r="863" spans="8:12" s="94" customFormat="1" ht="12.5" x14ac:dyDescent="0.25">
      <c r="H863" s="104"/>
      <c r="I863" s="95"/>
      <c r="J863" s="96"/>
      <c r="L863" s="97"/>
    </row>
    <row r="864" spans="8:12" s="94" customFormat="1" ht="12.5" x14ac:dyDescent="0.25">
      <c r="H864" s="104"/>
      <c r="I864" s="95"/>
      <c r="J864" s="96"/>
      <c r="L864" s="97"/>
    </row>
    <row r="865" spans="8:12" s="94" customFormat="1" ht="12.5" x14ac:dyDescent="0.25">
      <c r="H865" s="104"/>
      <c r="I865" s="95"/>
      <c r="J865" s="96"/>
      <c r="L865" s="97"/>
    </row>
    <row r="866" spans="8:12" s="94" customFormat="1" ht="12.5" x14ac:dyDescent="0.25">
      <c r="H866" s="104"/>
      <c r="I866" s="95"/>
      <c r="J866" s="96"/>
      <c r="L866" s="97"/>
    </row>
    <row r="867" spans="8:12" s="94" customFormat="1" ht="12.5" x14ac:dyDescent="0.25">
      <c r="H867" s="104"/>
      <c r="I867" s="95"/>
      <c r="J867" s="96"/>
      <c r="L867" s="97"/>
    </row>
    <row r="868" spans="8:12" s="94" customFormat="1" ht="12.5" x14ac:dyDescent="0.25">
      <c r="H868" s="104"/>
      <c r="I868" s="95"/>
      <c r="J868" s="96"/>
      <c r="L868" s="97"/>
    </row>
    <row r="869" spans="8:12" s="94" customFormat="1" ht="12.5" x14ac:dyDescent="0.25">
      <c r="H869" s="104"/>
      <c r="I869" s="95"/>
      <c r="J869" s="96"/>
      <c r="L869" s="97"/>
    </row>
    <row r="870" spans="8:12" s="94" customFormat="1" ht="12.5" x14ac:dyDescent="0.25">
      <c r="H870" s="104"/>
      <c r="I870" s="95"/>
      <c r="J870" s="96"/>
      <c r="L870" s="97"/>
    </row>
    <row r="871" spans="8:12" s="94" customFormat="1" ht="12.5" x14ac:dyDescent="0.25">
      <c r="H871" s="104"/>
      <c r="I871" s="95"/>
      <c r="J871" s="96"/>
      <c r="L871" s="97"/>
    </row>
    <row r="872" spans="8:12" s="94" customFormat="1" ht="12.5" x14ac:dyDescent="0.25">
      <c r="H872" s="104"/>
      <c r="I872" s="95"/>
      <c r="J872" s="96"/>
      <c r="L872" s="97"/>
    </row>
    <row r="873" spans="8:12" s="94" customFormat="1" ht="12.5" x14ac:dyDescent="0.25">
      <c r="H873" s="104"/>
      <c r="I873" s="95"/>
      <c r="J873" s="96"/>
      <c r="L873" s="97"/>
    </row>
    <row r="874" spans="8:12" s="94" customFormat="1" ht="12.5" x14ac:dyDescent="0.25">
      <c r="H874" s="104"/>
      <c r="I874" s="95"/>
      <c r="J874" s="96"/>
      <c r="L874" s="97"/>
    </row>
    <row r="875" spans="8:12" s="94" customFormat="1" ht="12.5" x14ac:dyDescent="0.25">
      <c r="H875" s="104"/>
      <c r="I875" s="95"/>
      <c r="J875" s="96"/>
      <c r="L875" s="97"/>
    </row>
    <row r="876" spans="8:12" s="94" customFormat="1" ht="12.5" x14ac:dyDescent="0.25">
      <c r="H876" s="104"/>
      <c r="I876" s="95"/>
      <c r="J876" s="96"/>
      <c r="L876" s="97"/>
    </row>
    <row r="877" spans="8:12" s="94" customFormat="1" ht="12.5" x14ac:dyDescent="0.25">
      <c r="H877" s="104"/>
      <c r="I877" s="95"/>
      <c r="J877" s="96"/>
      <c r="L877" s="97"/>
    </row>
    <row r="878" spans="8:12" s="94" customFormat="1" ht="12.5" x14ac:dyDescent="0.25">
      <c r="H878" s="104"/>
      <c r="I878" s="95"/>
      <c r="J878" s="96"/>
      <c r="L878" s="97"/>
    </row>
    <row r="879" spans="8:12" s="94" customFormat="1" ht="12.5" x14ac:dyDescent="0.25">
      <c r="H879" s="104"/>
      <c r="I879" s="95"/>
      <c r="J879" s="96"/>
      <c r="L879" s="97"/>
    </row>
    <row r="880" spans="8:12" s="94" customFormat="1" ht="12.5" x14ac:dyDescent="0.25">
      <c r="H880" s="104"/>
      <c r="I880" s="95"/>
      <c r="J880" s="96"/>
      <c r="L880" s="97"/>
    </row>
    <row r="881" spans="8:12" s="94" customFormat="1" ht="12.5" x14ac:dyDescent="0.25">
      <c r="H881" s="104"/>
      <c r="I881" s="95"/>
      <c r="J881" s="96"/>
      <c r="L881" s="97"/>
    </row>
    <row r="882" spans="8:12" s="94" customFormat="1" ht="12.5" x14ac:dyDescent="0.25">
      <c r="H882" s="104"/>
      <c r="I882" s="95"/>
      <c r="J882" s="96"/>
      <c r="L882" s="97"/>
    </row>
    <row r="883" spans="8:12" s="94" customFormat="1" ht="12.5" x14ac:dyDescent="0.25">
      <c r="H883" s="104"/>
      <c r="I883" s="95"/>
      <c r="J883" s="96"/>
      <c r="L883" s="97"/>
    </row>
    <row r="884" spans="8:12" s="94" customFormat="1" ht="12.5" x14ac:dyDescent="0.25">
      <c r="H884" s="104"/>
      <c r="I884" s="95"/>
      <c r="J884" s="96"/>
      <c r="L884" s="97"/>
    </row>
    <row r="885" spans="8:12" s="94" customFormat="1" ht="12.5" x14ac:dyDescent="0.25">
      <c r="H885" s="104"/>
      <c r="I885" s="95"/>
      <c r="J885" s="96"/>
      <c r="L885" s="97"/>
    </row>
    <row r="886" spans="8:12" s="94" customFormat="1" ht="12.5" x14ac:dyDescent="0.25">
      <c r="H886" s="104"/>
      <c r="I886" s="95"/>
      <c r="J886" s="96"/>
      <c r="L886" s="97"/>
    </row>
    <row r="887" spans="8:12" s="94" customFormat="1" ht="12.5" x14ac:dyDescent="0.25">
      <c r="H887" s="104"/>
      <c r="I887" s="95"/>
      <c r="J887" s="96"/>
      <c r="L887" s="97"/>
    </row>
    <row r="888" spans="8:12" s="94" customFormat="1" ht="12.5" x14ac:dyDescent="0.25">
      <c r="H888" s="104"/>
      <c r="I888" s="95"/>
      <c r="J888" s="96"/>
      <c r="L888" s="97"/>
    </row>
    <row r="889" spans="8:12" s="94" customFormat="1" ht="12.5" x14ac:dyDescent="0.25">
      <c r="H889" s="104"/>
      <c r="I889" s="95"/>
      <c r="J889" s="96"/>
      <c r="L889" s="97"/>
    </row>
    <row r="890" spans="8:12" s="94" customFormat="1" ht="12.5" x14ac:dyDescent="0.25">
      <c r="H890" s="104"/>
      <c r="I890" s="95"/>
      <c r="J890" s="96"/>
      <c r="L890" s="97"/>
    </row>
    <row r="891" spans="8:12" s="94" customFormat="1" ht="12.5" x14ac:dyDescent="0.25">
      <c r="H891" s="104"/>
      <c r="I891" s="95"/>
      <c r="J891" s="96"/>
      <c r="L891" s="97"/>
    </row>
    <row r="892" spans="8:12" s="94" customFormat="1" ht="12.5" x14ac:dyDescent="0.25">
      <c r="H892" s="104"/>
      <c r="I892" s="95"/>
      <c r="J892" s="96"/>
      <c r="L892" s="97"/>
    </row>
    <row r="893" spans="8:12" s="94" customFormat="1" ht="12.5" x14ac:dyDescent="0.25">
      <c r="H893" s="104"/>
      <c r="I893" s="95"/>
      <c r="J893" s="96"/>
      <c r="L893" s="97"/>
    </row>
    <row r="894" spans="8:12" s="94" customFormat="1" ht="12.5" x14ac:dyDescent="0.25">
      <c r="H894" s="104"/>
      <c r="I894" s="95"/>
      <c r="J894" s="96"/>
      <c r="L894" s="97"/>
    </row>
    <row r="895" spans="8:12" s="94" customFormat="1" ht="12.5" x14ac:dyDescent="0.25">
      <c r="H895" s="104"/>
      <c r="I895" s="95"/>
      <c r="J895" s="96"/>
      <c r="L895" s="97"/>
    </row>
    <row r="896" spans="8:12" s="94" customFormat="1" ht="12.5" x14ac:dyDescent="0.25">
      <c r="H896" s="104"/>
      <c r="I896" s="95"/>
      <c r="J896" s="96"/>
      <c r="L896" s="97"/>
    </row>
    <row r="897" spans="8:12" s="94" customFormat="1" ht="12.5" x14ac:dyDescent="0.25">
      <c r="H897" s="104"/>
      <c r="I897" s="95"/>
      <c r="J897" s="96"/>
      <c r="L897" s="97"/>
    </row>
    <row r="898" spans="8:12" s="94" customFormat="1" ht="12.5" x14ac:dyDescent="0.25">
      <c r="H898" s="104"/>
      <c r="I898" s="95"/>
      <c r="J898" s="96"/>
      <c r="L898" s="97"/>
    </row>
    <row r="899" spans="8:12" s="94" customFormat="1" ht="12.5" x14ac:dyDescent="0.25">
      <c r="H899" s="104"/>
      <c r="I899" s="95"/>
      <c r="J899" s="96"/>
      <c r="L899" s="97"/>
    </row>
    <row r="900" spans="8:12" s="94" customFormat="1" ht="12.5" x14ac:dyDescent="0.25">
      <c r="H900" s="104"/>
      <c r="I900" s="95"/>
      <c r="J900" s="96"/>
      <c r="L900" s="97"/>
    </row>
    <row r="901" spans="8:12" s="94" customFormat="1" ht="12.5" x14ac:dyDescent="0.25">
      <c r="H901" s="104"/>
      <c r="I901" s="95"/>
      <c r="J901" s="96"/>
      <c r="L901" s="97"/>
    </row>
    <row r="902" spans="8:12" s="94" customFormat="1" ht="12.5" x14ac:dyDescent="0.25">
      <c r="H902" s="104"/>
      <c r="I902" s="95"/>
      <c r="J902" s="96"/>
      <c r="L902" s="97"/>
    </row>
    <row r="903" spans="8:12" s="94" customFormat="1" ht="12.5" x14ac:dyDescent="0.25">
      <c r="H903" s="104"/>
      <c r="I903" s="95"/>
      <c r="J903" s="96"/>
      <c r="L903" s="97"/>
    </row>
    <row r="904" spans="8:12" s="94" customFormat="1" ht="12.5" x14ac:dyDescent="0.25">
      <c r="H904" s="104"/>
      <c r="I904" s="95"/>
      <c r="J904" s="96"/>
      <c r="L904" s="97"/>
    </row>
    <row r="905" spans="8:12" s="94" customFormat="1" ht="12.5" x14ac:dyDescent="0.25">
      <c r="H905" s="104"/>
      <c r="I905" s="95"/>
      <c r="J905" s="96"/>
      <c r="L905" s="97"/>
    </row>
    <row r="906" spans="8:12" s="94" customFormat="1" ht="12.5" x14ac:dyDescent="0.25">
      <c r="H906" s="104"/>
      <c r="I906" s="95"/>
      <c r="J906" s="96"/>
      <c r="L906" s="97"/>
    </row>
    <row r="907" spans="8:12" s="94" customFormat="1" ht="12.5" x14ac:dyDescent="0.25">
      <c r="H907" s="104"/>
      <c r="I907" s="95"/>
      <c r="J907" s="96"/>
      <c r="L907" s="97"/>
    </row>
    <row r="908" spans="8:12" s="94" customFormat="1" ht="12.5" x14ac:dyDescent="0.25">
      <c r="H908" s="104"/>
      <c r="I908" s="95"/>
      <c r="J908" s="96"/>
      <c r="L908" s="97"/>
    </row>
    <row r="909" spans="8:12" s="94" customFormat="1" ht="12.5" x14ac:dyDescent="0.25">
      <c r="H909" s="104"/>
      <c r="I909" s="95"/>
      <c r="J909" s="96"/>
      <c r="L909" s="97"/>
    </row>
    <row r="910" spans="8:12" s="94" customFormat="1" ht="12.5" x14ac:dyDescent="0.25">
      <c r="H910" s="104"/>
      <c r="I910" s="95"/>
      <c r="J910" s="96"/>
      <c r="L910" s="97"/>
    </row>
    <row r="911" spans="8:12" s="94" customFormat="1" ht="12.5" x14ac:dyDescent="0.25">
      <c r="H911" s="104"/>
      <c r="I911" s="95"/>
      <c r="J911" s="96"/>
      <c r="L911" s="97"/>
    </row>
    <row r="912" spans="8:12" s="94" customFormat="1" ht="12.5" x14ac:dyDescent="0.25">
      <c r="H912" s="104"/>
      <c r="I912" s="95"/>
      <c r="J912" s="96"/>
      <c r="L912" s="97"/>
    </row>
    <row r="913" spans="8:12" s="94" customFormat="1" ht="12.5" x14ac:dyDescent="0.25">
      <c r="H913" s="104"/>
      <c r="I913" s="95"/>
      <c r="J913" s="96"/>
      <c r="L913" s="97"/>
    </row>
    <row r="914" spans="8:12" s="94" customFormat="1" ht="12.5" x14ac:dyDescent="0.25">
      <c r="H914" s="104"/>
      <c r="I914" s="95"/>
      <c r="J914" s="96"/>
      <c r="L914" s="97"/>
    </row>
    <row r="915" spans="8:12" s="94" customFormat="1" ht="12.5" x14ac:dyDescent="0.25">
      <c r="H915" s="104"/>
      <c r="I915" s="95"/>
      <c r="J915" s="96"/>
      <c r="L915" s="97"/>
    </row>
    <row r="916" spans="8:12" s="94" customFormat="1" ht="12.5" x14ac:dyDescent="0.25">
      <c r="H916" s="104"/>
      <c r="I916" s="95"/>
      <c r="J916" s="96"/>
      <c r="L916" s="97"/>
    </row>
    <row r="917" spans="8:12" s="94" customFormat="1" ht="12.5" x14ac:dyDescent="0.25">
      <c r="H917" s="104"/>
      <c r="I917" s="95"/>
      <c r="J917" s="96"/>
      <c r="L917" s="97"/>
    </row>
    <row r="918" spans="8:12" s="94" customFormat="1" ht="12.5" x14ac:dyDescent="0.25">
      <c r="H918" s="104"/>
      <c r="I918" s="95"/>
      <c r="J918" s="96"/>
      <c r="L918" s="97"/>
    </row>
    <row r="919" spans="8:12" s="94" customFormat="1" ht="12.5" x14ac:dyDescent="0.25">
      <c r="H919" s="104"/>
      <c r="I919" s="95"/>
      <c r="J919" s="96"/>
      <c r="L919" s="97"/>
    </row>
    <row r="920" spans="8:12" s="94" customFormat="1" ht="12.5" x14ac:dyDescent="0.25">
      <c r="H920" s="104"/>
      <c r="I920" s="95"/>
      <c r="J920" s="96"/>
      <c r="L920" s="97"/>
    </row>
    <row r="921" spans="8:12" s="94" customFormat="1" ht="12.5" x14ac:dyDescent="0.25">
      <c r="H921" s="104"/>
      <c r="I921" s="95"/>
      <c r="J921" s="96"/>
      <c r="L921" s="97"/>
    </row>
    <row r="922" spans="8:12" s="94" customFormat="1" ht="12.5" x14ac:dyDescent="0.25">
      <c r="H922" s="104"/>
      <c r="I922" s="95"/>
      <c r="J922" s="96"/>
      <c r="L922" s="97"/>
    </row>
    <row r="923" spans="8:12" s="94" customFormat="1" ht="12.5" x14ac:dyDescent="0.25">
      <c r="H923" s="104"/>
      <c r="I923" s="95"/>
      <c r="J923" s="96"/>
      <c r="L923" s="97"/>
    </row>
    <row r="924" spans="8:12" s="94" customFormat="1" ht="12.5" x14ac:dyDescent="0.25">
      <c r="H924" s="104"/>
      <c r="I924" s="95"/>
      <c r="J924" s="96"/>
      <c r="L924" s="97"/>
    </row>
    <row r="925" spans="8:12" s="94" customFormat="1" ht="12.5" x14ac:dyDescent="0.25">
      <c r="H925" s="104"/>
      <c r="I925" s="95"/>
      <c r="J925" s="96"/>
      <c r="L925" s="97"/>
    </row>
    <row r="926" spans="8:12" s="94" customFormat="1" ht="12.5" x14ac:dyDescent="0.25">
      <c r="H926" s="104"/>
      <c r="I926" s="95"/>
      <c r="J926" s="96"/>
      <c r="L926" s="97"/>
    </row>
    <row r="927" spans="8:12" s="94" customFormat="1" ht="12.5" x14ac:dyDescent="0.25">
      <c r="H927" s="104"/>
      <c r="I927" s="95"/>
      <c r="J927" s="96"/>
      <c r="L927" s="97"/>
    </row>
    <row r="928" spans="8:12" s="94" customFormat="1" ht="12.5" x14ac:dyDescent="0.25">
      <c r="H928" s="104"/>
      <c r="I928" s="95"/>
      <c r="J928" s="96"/>
      <c r="L928" s="97"/>
    </row>
    <row r="929" spans="8:12" s="94" customFormat="1" ht="12.5" x14ac:dyDescent="0.25">
      <c r="H929" s="104"/>
      <c r="I929" s="95"/>
      <c r="J929" s="96"/>
      <c r="L929" s="97"/>
    </row>
    <row r="930" spans="8:12" s="94" customFormat="1" ht="12.5" x14ac:dyDescent="0.25">
      <c r="H930" s="104"/>
      <c r="I930" s="95"/>
      <c r="J930" s="96"/>
      <c r="L930" s="97"/>
    </row>
    <row r="931" spans="8:12" s="94" customFormat="1" ht="12.5" x14ac:dyDescent="0.25">
      <c r="H931" s="104"/>
      <c r="I931" s="95"/>
      <c r="J931" s="96"/>
      <c r="L931" s="97"/>
    </row>
    <row r="932" spans="8:12" s="94" customFormat="1" ht="12.5" x14ac:dyDescent="0.25">
      <c r="H932" s="104"/>
      <c r="I932" s="95"/>
      <c r="J932" s="96"/>
      <c r="L932" s="97"/>
    </row>
    <row r="933" spans="8:12" s="94" customFormat="1" ht="12.5" x14ac:dyDescent="0.25">
      <c r="H933" s="104"/>
      <c r="I933" s="95"/>
      <c r="J933" s="96"/>
      <c r="L933" s="97"/>
    </row>
    <row r="934" spans="8:12" s="94" customFormat="1" ht="12.5" x14ac:dyDescent="0.25">
      <c r="H934" s="104"/>
      <c r="I934" s="95"/>
      <c r="J934" s="96"/>
      <c r="L934" s="97"/>
    </row>
    <row r="935" spans="8:12" s="94" customFormat="1" ht="12.5" x14ac:dyDescent="0.25">
      <c r="H935" s="104"/>
      <c r="I935" s="95"/>
      <c r="J935" s="96"/>
      <c r="L935" s="97"/>
    </row>
    <row r="936" spans="8:12" s="94" customFormat="1" ht="12.5" x14ac:dyDescent="0.25">
      <c r="H936" s="104"/>
      <c r="I936" s="95"/>
      <c r="J936" s="96"/>
      <c r="L936" s="97"/>
    </row>
    <row r="937" spans="8:12" s="94" customFormat="1" ht="12.5" x14ac:dyDescent="0.25">
      <c r="H937" s="104"/>
      <c r="I937" s="95"/>
      <c r="J937" s="96"/>
      <c r="L937" s="97"/>
    </row>
    <row r="938" spans="8:12" s="94" customFormat="1" ht="12.5" x14ac:dyDescent="0.25">
      <c r="H938" s="104"/>
      <c r="I938" s="95"/>
      <c r="J938" s="96"/>
      <c r="L938" s="97"/>
    </row>
    <row r="939" spans="8:12" s="94" customFormat="1" ht="12.5" x14ac:dyDescent="0.25">
      <c r="H939" s="104"/>
      <c r="I939" s="95"/>
      <c r="J939" s="96"/>
      <c r="L939" s="97"/>
    </row>
    <row r="940" spans="8:12" s="94" customFormat="1" ht="12.5" x14ac:dyDescent="0.25">
      <c r="H940" s="104"/>
      <c r="I940" s="95"/>
      <c r="J940" s="96"/>
      <c r="L940" s="97"/>
    </row>
    <row r="941" spans="8:12" s="94" customFormat="1" ht="12.5" x14ac:dyDescent="0.25">
      <c r="H941" s="104"/>
      <c r="I941" s="95"/>
      <c r="J941" s="96"/>
      <c r="L941" s="97"/>
    </row>
    <row r="942" spans="8:12" s="94" customFormat="1" ht="12.5" x14ac:dyDescent="0.25">
      <c r="H942" s="104"/>
      <c r="I942" s="95"/>
      <c r="J942" s="96"/>
      <c r="L942" s="97"/>
    </row>
    <row r="943" spans="8:12" s="94" customFormat="1" ht="12.5" x14ac:dyDescent="0.25">
      <c r="H943" s="104"/>
      <c r="I943" s="95"/>
      <c r="J943" s="96"/>
      <c r="L943" s="97"/>
    </row>
    <row r="944" spans="8:12" s="94" customFormat="1" ht="12.5" x14ac:dyDescent="0.25">
      <c r="H944" s="104"/>
      <c r="I944" s="95"/>
      <c r="J944" s="96"/>
      <c r="L944" s="97"/>
    </row>
    <row r="945" spans="8:12" s="94" customFormat="1" ht="12.5" x14ac:dyDescent="0.25">
      <c r="H945" s="104"/>
      <c r="I945" s="95"/>
      <c r="J945" s="96"/>
      <c r="L945" s="97"/>
    </row>
    <row r="946" spans="8:12" s="94" customFormat="1" ht="12.5" x14ac:dyDescent="0.25">
      <c r="H946" s="104"/>
      <c r="I946" s="95"/>
      <c r="J946" s="96"/>
      <c r="L946" s="97"/>
    </row>
    <row r="947" spans="8:12" s="94" customFormat="1" ht="12.5" x14ac:dyDescent="0.25">
      <c r="H947" s="104"/>
      <c r="I947" s="95"/>
      <c r="J947" s="96"/>
      <c r="L947" s="97"/>
    </row>
    <row r="948" spans="8:12" s="94" customFormat="1" ht="12.5" x14ac:dyDescent="0.25">
      <c r="H948" s="104"/>
      <c r="I948" s="95"/>
      <c r="J948" s="96"/>
      <c r="L948" s="97"/>
    </row>
  </sheetData>
  <sheetProtection algorithmName="SHA-512" hashValue="Df9HGqvde8uXPBGZAyBFsTGNqYx1EYd7EA+cjvaVThEfxCRjEZ+v9ocTsis2N052fFm0AAkhOFMwfzlg8O4DpQ==" saltValue="cEPNFteMzyBkaSS8wUOA8w==" spinCount="100000" sheet="1" objects="1" scenarios="1"/>
  <autoFilter ref="R15:S96" xr:uid="{00000000-0009-0000-0000-000004000000}">
    <filterColumn colId="1">
      <filters>
        <filter val="ein"/>
      </filters>
    </filterColumn>
  </autoFilter>
  <mergeCells count="19">
    <mergeCell ref="D9:L9"/>
    <mergeCell ref="D10:L10"/>
    <mergeCell ref="D11:L11"/>
    <mergeCell ref="D12:L12"/>
    <mergeCell ref="D13:L13"/>
    <mergeCell ref="D4:L4"/>
    <mergeCell ref="D5:L5"/>
    <mergeCell ref="D6:L6"/>
    <mergeCell ref="D7:L7"/>
    <mergeCell ref="D8:L8"/>
    <mergeCell ref="F21:H21"/>
    <mergeCell ref="F22:H22"/>
    <mergeCell ref="F23:H23"/>
    <mergeCell ref="F19:H19"/>
    <mergeCell ref="F15:H15"/>
    <mergeCell ref="F16:H16"/>
    <mergeCell ref="F17:H17"/>
    <mergeCell ref="F18:H18"/>
    <mergeCell ref="F20:H20"/>
  </mergeCells>
  <conditionalFormatting sqref="R16:R18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S16:S18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R19:R9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S19:S96">
    <cfRule type="cellIs" dxfId="4" priority="1" operator="equal">
      <formula>"aus"</formula>
    </cfRule>
    <cfRule type="cellIs" dxfId="3" priority="2" operator="equal">
      <formula>"ein"</formula>
    </cfRule>
  </conditionalFormatting>
  <pageMargins left="0.70866141732283472" right="0.70866141732283472" top="0.39370078740157483" bottom="0.78740157480314965" header="0.31496062992125984" footer="0.31496062992125984"/>
  <pageSetup paperSize="9" scale="46" orientation="portrait" r:id="rId1"/>
  <ignoredErrors>
    <ignoredError sqref="D17 D23 D27:D37 D41:D44 D52:D55 D63:D66 D77 D74:D76 D78:D81 D68:D70 D57:D59 D46:D48" unlockedFormula="1"/>
    <ignoredError sqref="D67 D56 D45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9"/>
  <sheetViews>
    <sheetView zoomScale="70" zoomScaleNormal="70" workbookViewId="0">
      <pane ySplit="1" topLeftCell="A2" activePane="bottomLeft" state="frozen"/>
      <selection pane="bottomLeft" activeCell="C12" sqref="C12"/>
    </sheetView>
  </sheetViews>
  <sheetFormatPr baseColWidth="10" defaultColWidth="10.81640625" defaultRowHeight="14.5" x14ac:dyDescent="0.35"/>
  <cols>
    <col min="1" max="1" width="26.81640625" style="163" bestFit="1" customWidth="1"/>
    <col min="2" max="2" width="15.26953125" style="163" bestFit="1" customWidth="1"/>
    <col min="3" max="3" width="33.26953125" style="163" bestFit="1" customWidth="1"/>
    <col min="4" max="4" width="10.81640625" style="152"/>
    <col min="5" max="16384" width="10.81640625" style="163"/>
  </cols>
  <sheetData>
    <row r="1" spans="1:3" x14ac:dyDescent="0.35">
      <c r="A1" s="160" t="s">
        <v>226</v>
      </c>
      <c r="B1" s="161"/>
      <c r="C1" s="161"/>
    </row>
    <row r="2" spans="1:3" x14ac:dyDescent="0.35">
      <c r="A2" s="162" t="s">
        <v>111</v>
      </c>
      <c r="B2" s="162"/>
      <c r="C2" s="161"/>
    </row>
    <row r="3" spans="1:3" x14ac:dyDescent="0.35">
      <c r="A3" s="162" t="s">
        <v>146</v>
      </c>
      <c r="B3" s="162"/>
      <c r="C3" s="161"/>
    </row>
    <row r="4" spans="1:3" x14ac:dyDescent="0.35">
      <c r="B4" s="162"/>
      <c r="C4" s="161"/>
    </row>
    <row r="5" spans="1:3" x14ac:dyDescent="0.35">
      <c r="C5" s="161"/>
    </row>
    <row r="6" spans="1:3" x14ac:dyDescent="0.35">
      <c r="C6" s="161"/>
    </row>
    <row r="7" spans="1:3" x14ac:dyDescent="0.35">
      <c r="C7" s="161"/>
    </row>
    <row r="8" spans="1:3" x14ac:dyDescent="0.35">
      <c r="C8" s="161"/>
    </row>
    <row r="9" spans="1:3" x14ac:dyDescent="0.35">
      <c r="C9" s="161"/>
    </row>
    <row r="10" spans="1:3" x14ac:dyDescent="0.35">
      <c r="C10" s="161"/>
    </row>
    <row r="11" spans="1:3" x14ac:dyDescent="0.35">
      <c r="C11" s="161"/>
    </row>
    <row r="12" spans="1:3" x14ac:dyDescent="0.35">
      <c r="C12" s="161"/>
    </row>
    <row r="13" spans="1:3" x14ac:dyDescent="0.35">
      <c r="C13" s="161"/>
    </row>
    <row r="14" spans="1:3" x14ac:dyDescent="0.35">
      <c r="C14" s="161"/>
    </row>
    <row r="15" spans="1:3" x14ac:dyDescent="0.35">
      <c r="C15" s="161"/>
    </row>
    <row r="16" spans="1:3" x14ac:dyDescent="0.35">
      <c r="C16" s="161"/>
    </row>
    <row r="17" spans="3:3" x14ac:dyDescent="0.35">
      <c r="C17" s="161"/>
    </row>
    <row r="18" spans="3:3" x14ac:dyDescent="0.35">
      <c r="C18" s="161"/>
    </row>
    <row r="19" spans="3:3" x14ac:dyDescent="0.35">
      <c r="C19" s="161"/>
    </row>
    <row r="20" spans="3:3" x14ac:dyDescent="0.35">
      <c r="C20" s="161"/>
    </row>
    <row r="21" spans="3:3" x14ac:dyDescent="0.35">
      <c r="C21" s="161"/>
    </row>
    <row r="22" spans="3:3" x14ac:dyDescent="0.35">
      <c r="C22" s="161"/>
    </row>
    <row r="23" spans="3:3" x14ac:dyDescent="0.35">
      <c r="C23" s="161"/>
    </row>
    <row r="24" spans="3:3" x14ac:dyDescent="0.35">
      <c r="C24" s="161"/>
    </row>
    <row r="25" spans="3:3" x14ac:dyDescent="0.35">
      <c r="C25" s="161"/>
    </row>
    <row r="26" spans="3:3" x14ac:dyDescent="0.35">
      <c r="C26" s="161"/>
    </row>
    <row r="27" spans="3:3" x14ac:dyDescent="0.35">
      <c r="C27" s="161"/>
    </row>
    <row r="28" spans="3:3" x14ac:dyDescent="0.35">
      <c r="C28" s="161"/>
    </row>
    <row r="29" spans="3:3" x14ac:dyDescent="0.35">
      <c r="C29" s="161"/>
    </row>
    <row r="30" spans="3:3" x14ac:dyDescent="0.35">
      <c r="C30" s="161"/>
    </row>
    <row r="31" spans="3:3" x14ac:dyDescent="0.35">
      <c r="C31" s="161"/>
    </row>
    <row r="32" spans="3:3" x14ac:dyDescent="0.35">
      <c r="C32" s="161"/>
    </row>
    <row r="33" spans="3:3" x14ac:dyDescent="0.35">
      <c r="C33" s="161"/>
    </row>
    <row r="34" spans="3:3" x14ac:dyDescent="0.35">
      <c r="C34" s="161"/>
    </row>
    <row r="35" spans="3:3" x14ac:dyDescent="0.35">
      <c r="C35" s="161"/>
    </row>
    <row r="36" spans="3:3" x14ac:dyDescent="0.35">
      <c r="C36" s="161"/>
    </row>
    <row r="37" spans="3:3" x14ac:dyDescent="0.35">
      <c r="C37" s="161"/>
    </row>
    <row r="38" spans="3:3" x14ac:dyDescent="0.35">
      <c r="C38" s="161"/>
    </row>
    <row r="39" spans="3:3" x14ac:dyDescent="0.35">
      <c r="C39" s="161"/>
    </row>
    <row r="40" spans="3:3" x14ac:dyDescent="0.35">
      <c r="C40" s="161"/>
    </row>
    <row r="41" spans="3:3" x14ac:dyDescent="0.35">
      <c r="C41" s="161"/>
    </row>
    <row r="42" spans="3:3" x14ac:dyDescent="0.35">
      <c r="C42" s="161"/>
    </row>
    <row r="43" spans="3:3" x14ac:dyDescent="0.35">
      <c r="C43" s="161"/>
    </row>
    <row r="44" spans="3:3" x14ac:dyDescent="0.35">
      <c r="C44" s="161"/>
    </row>
    <row r="45" spans="3:3" x14ac:dyDescent="0.35">
      <c r="C45" s="161"/>
    </row>
    <row r="46" spans="3:3" x14ac:dyDescent="0.35">
      <c r="C46" s="161"/>
    </row>
    <row r="47" spans="3:3" x14ac:dyDescent="0.35">
      <c r="C47" s="161"/>
    </row>
    <row r="48" spans="3:3" x14ac:dyDescent="0.35">
      <c r="C48" s="161"/>
    </row>
    <row r="49" spans="3:3" x14ac:dyDescent="0.35">
      <c r="C49" s="161"/>
    </row>
    <row r="50" spans="3:3" x14ac:dyDescent="0.35">
      <c r="C50" s="161"/>
    </row>
    <row r="51" spans="3:3" x14ac:dyDescent="0.35">
      <c r="C51" s="161"/>
    </row>
    <row r="52" spans="3:3" x14ac:dyDescent="0.35">
      <c r="C52" s="161"/>
    </row>
    <row r="53" spans="3:3" x14ac:dyDescent="0.35">
      <c r="C53" s="161"/>
    </row>
    <row r="54" spans="3:3" x14ac:dyDescent="0.35">
      <c r="C54" s="161"/>
    </row>
    <row r="55" spans="3:3" x14ac:dyDescent="0.35">
      <c r="C55" s="161"/>
    </row>
    <row r="56" spans="3:3" x14ac:dyDescent="0.35">
      <c r="C56" s="161"/>
    </row>
    <row r="57" spans="3:3" x14ac:dyDescent="0.35">
      <c r="C57" s="161"/>
    </row>
    <row r="58" spans="3:3" x14ac:dyDescent="0.35">
      <c r="C58" s="161"/>
    </row>
    <row r="59" spans="3:3" x14ac:dyDescent="0.35">
      <c r="C59" s="161"/>
    </row>
    <row r="60" spans="3:3" x14ac:dyDescent="0.35">
      <c r="C60" s="161"/>
    </row>
    <row r="61" spans="3:3" x14ac:dyDescent="0.35">
      <c r="C61" s="161"/>
    </row>
    <row r="62" spans="3:3" x14ac:dyDescent="0.35">
      <c r="C62" s="161"/>
    </row>
    <row r="63" spans="3:3" x14ac:dyDescent="0.35">
      <c r="C63" s="161"/>
    </row>
    <row r="64" spans="3:3" x14ac:dyDescent="0.35">
      <c r="C64" s="161"/>
    </row>
    <row r="65" spans="3:3" x14ac:dyDescent="0.35">
      <c r="C65" s="161"/>
    </row>
    <row r="66" spans="3:3" x14ac:dyDescent="0.35">
      <c r="C66" s="161"/>
    </row>
    <row r="67" spans="3:3" x14ac:dyDescent="0.35">
      <c r="C67" s="161"/>
    </row>
    <row r="68" spans="3:3" x14ac:dyDescent="0.35">
      <c r="C68" s="161"/>
    </row>
    <row r="69" spans="3:3" x14ac:dyDescent="0.35">
      <c r="C69" s="161"/>
    </row>
    <row r="70" spans="3:3" x14ac:dyDescent="0.35">
      <c r="C70" s="161"/>
    </row>
    <row r="71" spans="3:3" x14ac:dyDescent="0.35">
      <c r="C71" s="161"/>
    </row>
    <row r="72" spans="3:3" x14ac:dyDescent="0.35">
      <c r="C72" s="161"/>
    </row>
    <row r="73" spans="3:3" x14ac:dyDescent="0.35">
      <c r="C73" s="161"/>
    </row>
    <row r="74" spans="3:3" x14ac:dyDescent="0.35">
      <c r="C74" s="161"/>
    </row>
    <row r="75" spans="3:3" x14ac:dyDescent="0.35">
      <c r="C75" s="161"/>
    </row>
    <row r="76" spans="3:3" x14ac:dyDescent="0.35">
      <c r="C76" s="161"/>
    </row>
    <row r="77" spans="3:3" x14ac:dyDescent="0.35">
      <c r="C77" s="161"/>
    </row>
    <row r="78" spans="3:3" x14ac:dyDescent="0.35">
      <c r="C78" s="161"/>
    </row>
    <row r="79" spans="3:3" x14ac:dyDescent="0.35">
      <c r="C79" s="161"/>
    </row>
    <row r="80" spans="3:3" x14ac:dyDescent="0.35">
      <c r="C80" s="161"/>
    </row>
    <row r="81" spans="3:3" x14ac:dyDescent="0.35">
      <c r="C81" s="161"/>
    </row>
    <row r="82" spans="3:3" x14ac:dyDescent="0.35">
      <c r="C82" s="161"/>
    </row>
    <row r="83" spans="3:3" x14ac:dyDescent="0.35">
      <c r="C83" s="161"/>
    </row>
    <row r="84" spans="3:3" x14ac:dyDescent="0.35">
      <c r="C84" s="161"/>
    </row>
    <row r="85" spans="3:3" x14ac:dyDescent="0.35">
      <c r="C85" s="161"/>
    </row>
    <row r="86" spans="3:3" x14ac:dyDescent="0.35">
      <c r="C86" s="161"/>
    </row>
    <row r="87" spans="3:3" x14ac:dyDescent="0.35">
      <c r="C87" s="161"/>
    </row>
    <row r="88" spans="3:3" x14ac:dyDescent="0.35">
      <c r="C88" s="161"/>
    </row>
    <row r="89" spans="3:3" x14ac:dyDescent="0.35">
      <c r="C89" s="161"/>
    </row>
  </sheetData>
  <sheetProtection algorithmName="SHA-512" hashValue="JViEtHsJZjecq2MqVIQHxuiDK/7209X1ry7j3pFyL4hOaGoS1PpOQtaiixHt6/+NyUvKjZ3JDBagBZuaK/eq4Q==" saltValue="k3vX5u7y6v6JVhGmDbcVh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81640625" style="163" bestFit="1" customWidth="1"/>
    <col min="2" max="2" width="128" style="163" bestFit="1" customWidth="1"/>
    <col min="3" max="3" width="54.1796875" style="163" bestFit="1" customWidth="1"/>
    <col min="4" max="4" width="19" style="163" bestFit="1" customWidth="1"/>
    <col min="5" max="6" width="19" style="163" customWidth="1"/>
    <col min="7" max="7" width="23.1796875" style="163" bestFit="1" customWidth="1"/>
    <col min="8" max="8" width="19" bestFit="1" customWidth="1"/>
    <col min="9" max="9" width="128" bestFit="1" customWidth="1"/>
    <col min="10" max="10" width="22.81640625" bestFit="1" customWidth="1"/>
    <col min="11" max="11" width="8.81640625" bestFit="1" customWidth="1"/>
    <col min="13" max="13" width="33.54296875" bestFit="1" customWidth="1"/>
    <col min="14" max="14" width="25.26953125" bestFit="1" customWidth="1"/>
    <col min="15" max="15" width="24" bestFit="1" customWidth="1"/>
  </cols>
  <sheetData>
    <row r="1" spans="1:15" x14ac:dyDescent="0.35">
      <c r="A1" s="164" t="s">
        <v>245</v>
      </c>
      <c r="B1" s="165" t="s">
        <v>112</v>
      </c>
      <c r="C1" s="165" t="s">
        <v>71</v>
      </c>
      <c r="D1" s="165" t="s">
        <v>246</v>
      </c>
      <c r="E1" s="164" t="s">
        <v>256</v>
      </c>
      <c r="F1" s="164" t="s">
        <v>245</v>
      </c>
      <c r="G1" s="164" t="s">
        <v>247</v>
      </c>
      <c r="H1" s="164" t="s">
        <v>248</v>
      </c>
      <c r="I1" s="166" t="s">
        <v>249</v>
      </c>
      <c r="J1" s="164" t="s">
        <v>250</v>
      </c>
      <c r="K1" s="164" t="s">
        <v>245</v>
      </c>
      <c r="L1" s="164" t="s">
        <v>248</v>
      </c>
      <c r="M1" s="166" t="s">
        <v>251</v>
      </c>
      <c r="N1" s="164" t="s">
        <v>252</v>
      </c>
      <c r="O1" s="167" t="s">
        <v>246</v>
      </c>
    </row>
    <row r="2" spans="1:15" x14ac:dyDescent="0.35">
      <c r="A2" s="162">
        <f>ROWS(A$2:$B2)</f>
        <v>1</v>
      </c>
      <c r="B2" s="303" t="s">
        <v>271</v>
      </c>
      <c r="D2" s="163">
        <v>44539</v>
      </c>
      <c r="E2" s="163" t="str">
        <f>MID(TRIM(B2)&amp;"/"&amp;TRIM(C2),1,255)</f>
        <v>Samariterbund Wien Rettung und Soziale Dienste gemeinnützige GmbH/</v>
      </c>
      <c r="F2" s="162">
        <f>ROWS($B$2:F2)</f>
        <v>1</v>
      </c>
      <c r="G2" s="163">
        <f>IF(B2=B1,"",IF(LEN(B2)&lt;1,"",A2))</f>
        <v>1</v>
      </c>
      <c r="H2" s="163">
        <f>IFERROR(SMALL(G$2:G$100,ROWS(G$2:$G2)),"")</f>
        <v>1</v>
      </c>
      <c r="I2" s="163" t="str">
        <f>IFERROR(VLOOKUP(H2,A:B,2,0),IF(H1&lt;&gt;"","&lt;Neu&gt;",""))</f>
        <v>Samariterbund Wien Rettung und Soziale Dienste gemeinnützige GmbH</v>
      </c>
      <c r="J2" s="175">
        <f>Deckblatt_Ex_BmF!C6</f>
        <v>0</v>
      </c>
      <c r="K2" t="str">
        <f>IF(AND($J$2=B2,$J$2&lt;&gt;0),A2,"")</f>
        <v/>
      </c>
      <c r="L2" s="163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75" t="str">
        <f>IF(Deckblatt_Ex_BmF!C7=0," ",Deckblatt_Ex_BmF!C7)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35">
      <c r="A3" s="162">
        <f>ROWS(A$2:$B3)</f>
        <v>2</v>
      </c>
      <c r="E3" s="163" t="str">
        <f t="shared" ref="E3:E66" si="0">MID(TRIM(B3)&amp;"/"&amp;TRIM(C3),1,255)</f>
        <v>/</v>
      </c>
      <c r="F3" s="162">
        <f>ROWS($B$2:F3)</f>
        <v>2</v>
      </c>
      <c r="G3" s="163" t="str">
        <f t="shared" ref="G3:G62" si="1">IF(B3=B2,"",IF(LEN(B3)&lt;1,"",A3))</f>
        <v/>
      </c>
      <c r="H3" s="163" t="str">
        <f>IFERROR(SMALL(G$2:G$100,ROWS(G$2:$G3)),"")</f>
        <v/>
      </c>
      <c r="I3" s="163" t="str">
        <f t="shared" ref="I3:I65" si="2">IFERROR(VLOOKUP(H3,A:B,2,0),IF(H2&lt;&gt;"","&lt;Neu&gt;",""))</f>
        <v>&lt;Neu&gt;</v>
      </c>
      <c r="K3" t="str">
        <f t="shared" ref="K3:K66" si="3">IF(AND($J$2=B3,$J$2&lt;&gt;0),A3,"")</f>
        <v/>
      </c>
      <c r="L3" s="163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5">
      <c r="A4" s="162">
        <f>ROWS(A$2:$B4)</f>
        <v>3</v>
      </c>
      <c r="E4" s="163" t="str">
        <f t="shared" si="0"/>
        <v>/</v>
      </c>
      <c r="F4" s="162">
        <f>ROWS($B$2:F4)</f>
        <v>3</v>
      </c>
      <c r="G4" s="163" t="str">
        <f t="shared" si="1"/>
        <v/>
      </c>
      <c r="H4" s="163" t="str">
        <f>IFERROR(SMALL(G$2:G$100,ROWS(G$2:$G4)),"")</f>
        <v/>
      </c>
      <c r="I4" s="163" t="str">
        <f t="shared" si="2"/>
        <v/>
      </c>
      <c r="K4" t="str">
        <f t="shared" si="3"/>
        <v/>
      </c>
      <c r="L4" s="163" t="str">
        <f>IFERROR(SMALL(K$2:K$100,ROWS($G$2:K4)),"")</f>
        <v/>
      </c>
      <c r="M4" t="str">
        <f t="shared" si="4"/>
        <v/>
      </c>
    </row>
    <row r="5" spans="1:15" x14ac:dyDescent="0.35">
      <c r="A5" s="162">
        <f>ROWS(A$2:$B5)</f>
        <v>4</v>
      </c>
      <c r="E5" s="163" t="str">
        <f t="shared" si="0"/>
        <v>/</v>
      </c>
      <c r="F5" s="162">
        <f>ROWS($B$2:F5)</f>
        <v>4</v>
      </c>
      <c r="G5" s="163" t="str">
        <f t="shared" si="1"/>
        <v/>
      </c>
      <c r="H5" s="163" t="str">
        <f>IFERROR(SMALL(G$2:G$100,ROWS(G$2:$G5)),"")</f>
        <v/>
      </c>
      <c r="I5" s="163" t="str">
        <f t="shared" si="2"/>
        <v/>
      </c>
      <c r="K5" t="str">
        <f t="shared" si="3"/>
        <v/>
      </c>
      <c r="L5" s="163" t="str">
        <f>IFERROR(SMALL(K$2:K$100,ROWS($G$2:K5)),"")</f>
        <v/>
      </c>
      <c r="M5" t="str">
        <f t="shared" si="4"/>
        <v/>
      </c>
    </row>
    <row r="6" spans="1:15" x14ac:dyDescent="0.35">
      <c r="A6" s="162">
        <f>ROWS(A$2:$B6)</f>
        <v>5</v>
      </c>
      <c r="E6" s="163" t="str">
        <f t="shared" si="0"/>
        <v>/</v>
      </c>
      <c r="F6" s="162">
        <f>ROWS($B$2:F6)</f>
        <v>5</v>
      </c>
      <c r="G6" s="163" t="str">
        <f t="shared" si="1"/>
        <v/>
      </c>
      <c r="H6" s="163" t="str">
        <f>IFERROR(SMALL(G$2:G$100,ROWS(G$2:$G6)),"")</f>
        <v/>
      </c>
      <c r="I6" s="163" t="str">
        <f t="shared" si="2"/>
        <v/>
      </c>
      <c r="K6" t="str">
        <f t="shared" si="3"/>
        <v/>
      </c>
      <c r="L6" s="163" t="str">
        <f>IFERROR(SMALL(K$2:K$100,ROWS($G$2:K6)),"")</f>
        <v/>
      </c>
      <c r="M6" t="str">
        <f t="shared" si="4"/>
        <v/>
      </c>
    </row>
    <row r="7" spans="1:15" x14ac:dyDescent="0.35">
      <c r="A7" s="162">
        <f>ROWS(A$2:$B7)</f>
        <v>6</v>
      </c>
      <c r="E7" s="163" t="str">
        <f t="shared" si="0"/>
        <v>/</v>
      </c>
      <c r="F7" s="162">
        <f>ROWS($B$2:F7)</f>
        <v>6</v>
      </c>
      <c r="G7" s="163" t="str">
        <f t="shared" si="1"/>
        <v/>
      </c>
      <c r="H7" s="163" t="str">
        <f>IFERROR(SMALL(G$2:G$100,ROWS(G$2:$G7)),"")</f>
        <v/>
      </c>
      <c r="I7" s="163" t="str">
        <f t="shared" si="2"/>
        <v/>
      </c>
      <c r="K7" t="str">
        <f t="shared" si="3"/>
        <v/>
      </c>
      <c r="L7" s="163" t="str">
        <f>IFERROR(SMALL(K$2:K$100,ROWS($G$2:K7)),"")</f>
        <v/>
      </c>
      <c r="M7" t="str">
        <f t="shared" si="4"/>
        <v/>
      </c>
    </row>
    <row r="8" spans="1:15" x14ac:dyDescent="0.35">
      <c r="A8" s="162">
        <f>ROWS(A$2:$B8)</f>
        <v>7</v>
      </c>
      <c r="E8" s="163" t="str">
        <f t="shared" si="0"/>
        <v>/</v>
      </c>
      <c r="F8" s="162">
        <f>ROWS($B$2:F8)</f>
        <v>7</v>
      </c>
      <c r="G8" s="163" t="str">
        <f t="shared" si="1"/>
        <v/>
      </c>
      <c r="H8" s="163" t="str">
        <f>IFERROR(SMALL(G$2:G$100,ROWS(G$2:$G8)),"")</f>
        <v/>
      </c>
      <c r="I8" s="163" t="str">
        <f t="shared" si="2"/>
        <v/>
      </c>
      <c r="K8" t="str">
        <f t="shared" si="3"/>
        <v/>
      </c>
      <c r="L8" s="163" t="str">
        <f>IFERROR(SMALL(K$2:K$100,ROWS($G$2:K8)),"")</f>
        <v/>
      </c>
      <c r="M8" t="str">
        <f t="shared" si="4"/>
        <v/>
      </c>
    </row>
    <row r="9" spans="1:15" x14ac:dyDescent="0.35">
      <c r="A9" s="162">
        <f>ROWS(A$2:$B9)</f>
        <v>8</v>
      </c>
      <c r="E9" s="163" t="str">
        <f t="shared" si="0"/>
        <v>/</v>
      </c>
      <c r="F9" s="162">
        <f>ROWS($B$2:F9)</f>
        <v>8</v>
      </c>
      <c r="G9" s="163" t="str">
        <f t="shared" si="1"/>
        <v/>
      </c>
      <c r="H9" s="163" t="str">
        <f>IFERROR(SMALL(G$2:G$100,ROWS(G$2:$G9)),"")</f>
        <v/>
      </c>
      <c r="I9" s="163" t="str">
        <f t="shared" si="2"/>
        <v/>
      </c>
      <c r="K9" t="str">
        <f t="shared" si="3"/>
        <v/>
      </c>
      <c r="L9" s="163" t="str">
        <f>IFERROR(SMALL(K$2:K$100,ROWS($G$2:K9)),"")</f>
        <v/>
      </c>
      <c r="M9" t="str">
        <f t="shared" si="4"/>
        <v/>
      </c>
    </row>
    <row r="10" spans="1:15" x14ac:dyDescent="0.35">
      <c r="A10" s="162">
        <f>ROWS(A$2:$B10)</f>
        <v>9</v>
      </c>
      <c r="E10" s="163" t="str">
        <f t="shared" si="0"/>
        <v>/</v>
      </c>
      <c r="F10" s="162">
        <f>ROWS($B$2:F10)</f>
        <v>9</v>
      </c>
      <c r="G10" s="163" t="str">
        <f t="shared" si="1"/>
        <v/>
      </c>
      <c r="H10" s="163" t="str">
        <f>IFERROR(SMALL(G$2:G$100,ROWS(G$2:$G10)),"")</f>
        <v/>
      </c>
      <c r="I10" s="163" t="str">
        <f t="shared" si="2"/>
        <v/>
      </c>
      <c r="K10" t="str">
        <f t="shared" si="3"/>
        <v/>
      </c>
      <c r="L10" s="163" t="str">
        <f>IFERROR(SMALL(K$2:K$100,ROWS($G$2:K10)),"")</f>
        <v/>
      </c>
      <c r="M10" t="str">
        <f t="shared" si="4"/>
        <v/>
      </c>
    </row>
    <row r="11" spans="1:15" x14ac:dyDescent="0.35">
      <c r="A11" s="162">
        <f>ROWS(A$2:$B11)</f>
        <v>10</v>
      </c>
      <c r="E11" s="163" t="str">
        <f t="shared" si="0"/>
        <v>/</v>
      </c>
      <c r="F11" s="162">
        <f>ROWS($B$2:F11)</f>
        <v>10</v>
      </c>
      <c r="G11" s="163" t="str">
        <f t="shared" si="1"/>
        <v/>
      </c>
      <c r="H11" s="163" t="str">
        <f>IFERROR(SMALL(G$2:G$100,ROWS(G$2:$G11)),"")</f>
        <v/>
      </c>
      <c r="I11" s="163" t="str">
        <f t="shared" si="2"/>
        <v/>
      </c>
      <c r="K11" t="str">
        <f t="shared" si="3"/>
        <v/>
      </c>
      <c r="L11" s="163" t="str">
        <f>IFERROR(SMALL(K$2:K$100,ROWS($G$2:K11)),"")</f>
        <v/>
      </c>
      <c r="M11" t="str">
        <f t="shared" si="4"/>
        <v/>
      </c>
    </row>
    <row r="12" spans="1:15" x14ac:dyDescent="0.35">
      <c r="A12" s="162">
        <f>ROWS(A$2:$B12)</f>
        <v>11</v>
      </c>
      <c r="E12" s="163" t="str">
        <f t="shared" si="0"/>
        <v>/</v>
      </c>
      <c r="F12" s="162">
        <f>ROWS($B$2:F12)</f>
        <v>11</v>
      </c>
      <c r="G12" s="163" t="str">
        <f t="shared" si="1"/>
        <v/>
      </c>
      <c r="H12" s="163" t="str">
        <f>IFERROR(SMALL(G$2:G$100,ROWS(G$2:$G12)),"")</f>
        <v/>
      </c>
      <c r="I12" s="163" t="str">
        <f t="shared" si="2"/>
        <v/>
      </c>
      <c r="K12" t="str">
        <f t="shared" si="3"/>
        <v/>
      </c>
      <c r="L12" s="163" t="str">
        <f>IFERROR(SMALL(K$2:K$100,ROWS($G$2:K12)),"")</f>
        <v/>
      </c>
      <c r="M12" t="str">
        <f t="shared" si="4"/>
        <v/>
      </c>
    </row>
    <row r="13" spans="1:15" x14ac:dyDescent="0.35">
      <c r="A13" s="162">
        <f>ROWS(A$2:$B13)</f>
        <v>12</v>
      </c>
      <c r="E13" s="163" t="str">
        <f t="shared" si="0"/>
        <v>/</v>
      </c>
      <c r="F13" s="162">
        <f>ROWS($B$2:F13)</f>
        <v>12</v>
      </c>
      <c r="G13" s="163" t="str">
        <f t="shared" si="1"/>
        <v/>
      </c>
      <c r="H13" s="163" t="str">
        <f>IFERROR(SMALL(G$2:G$100,ROWS(G$2:$G13)),"")</f>
        <v/>
      </c>
      <c r="I13" s="163" t="str">
        <f t="shared" si="2"/>
        <v/>
      </c>
      <c r="K13" t="str">
        <f t="shared" si="3"/>
        <v/>
      </c>
      <c r="L13" s="163" t="str">
        <f>IFERROR(SMALL(K$2:K$100,ROWS($G$2:K13)),"")</f>
        <v/>
      </c>
      <c r="M13" t="str">
        <f t="shared" si="4"/>
        <v/>
      </c>
    </row>
    <row r="14" spans="1:15" x14ac:dyDescent="0.35">
      <c r="A14" s="162">
        <f>ROWS(A$2:$B14)</f>
        <v>13</v>
      </c>
      <c r="E14" s="163" t="str">
        <f t="shared" si="0"/>
        <v>/</v>
      </c>
      <c r="F14" s="162">
        <f>ROWS($B$2:F14)</f>
        <v>13</v>
      </c>
      <c r="G14" s="163" t="str">
        <f t="shared" si="1"/>
        <v/>
      </c>
      <c r="H14" s="163" t="str">
        <f>IFERROR(SMALL(G$2:G$100,ROWS(G$2:$G14)),"")</f>
        <v/>
      </c>
      <c r="I14" s="163" t="str">
        <f t="shared" si="2"/>
        <v/>
      </c>
      <c r="K14" t="str">
        <f t="shared" si="3"/>
        <v/>
      </c>
      <c r="L14" s="163" t="str">
        <f>IFERROR(SMALL(K$2:K$100,ROWS($G$2:K14)),"")</f>
        <v/>
      </c>
      <c r="M14" t="str">
        <f t="shared" si="4"/>
        <v/>
      </c>
    </row>
    <row r="15" spans="1:15" x14ac:dyDescent="0.35">
      <c r="A15" s="162">
        <f>ROWS(A$2:$B15)</f>
        <v>14</v>
      </c>
      <c r="E15" s="163" t="str">
        <f t="shared" si="0"/>
        <v>/</v>
      </c>
      <c r="F15" s="162">
        <f>ROWS($B$2:F15)</f>
        <v>14</v>
      </c>
      <c r="G15" s="163" t="str">
        <f t="shared" si="1"/>
        <v/>
      </c>
      <c r="H15" s="163" t="str">
        <f>IFERROR(SMALL(G$2:G$100,ROWS(G$2:$G15)),"")</f>
        <v/>
      </c>
      <c r="I15" s="163" t="str">
        <f t="shared" si="2"/>
        <v/>
      </c>
      <c r="K15" t="str">
        <f t="shared" si="3"/>
        <v/>
      </c>
      <c r="L15" s="163" t="str">
        <f>IFERROR(SMALL(K$2:K$100,ROWS($G$2:K15)),"")</f>
        <v/>
      </c>
      <c r="M15" t="str">
        <f t="shared" si="4"/>
        <v/>
      </c>
    </row>
    <row r="16" spans="1:15" x14ac:dyDescent="0.35">
      <c r="A16" s="162">
        <f>ROWS(A$2:$B16)</f>
        <v>15</v>
      </c>
      <c r="E16" s="163" t="str">
        <f t="shared" si="0"/>
        <v>/</v>
      </c>
      <c r="F16" s="162">
        <f>ROWS($B$2:F16)</f>
        <v>15</v>
      </c>
      <c r="G16" s="163" t="str">
        <f t="shared" si="1"/>
        <v/>
      </c>
      <c r="H16" s="163" t="str">
        <f>IFERROR(SMALL(G$2:G$100,ROWS(G$2:$G16)),"")</f>
        <v/>
      </c>
      <c r="I16" s="163" t="str">
        <f t="shared" si="2"/>
        <v/>
      </c>
      <c r="K16" t="str">
        <f t="shared" si="3"/>
        <v/>
      </c>
      <c r="L16" s="163" t="str">
        <f>IFERROR(SMALL(K$2:K$100,ROWS($G$2:K16)),"")</f>
        <v/>
      </c>
      <c r="M16" t="str">
        <f t="shared" si="4"/>
        <v/>
      </c>
    </row>
    <row r="17" spans="1:13" x14ac:dyDescent="0.35">
      <c r="A17" s="162">
        <f>ROWS(A$2:$B17)</f>
        <v>16</v>
      </c>
      <c r="E17" s="163" t="str">
        <f t="shared" si="0"/>
        <v>/</v>
      </c>
      <c r="F17" s="162">
        <f>ROWS($B$2:F17)</f>
        <v>16</v>
      </c>
      <c r="G17" s="163" t="str">
        <f t="shared" si="1"/>
        <v/>
      </c>
      <c r="H17" s="163" t="str">
        <f>IFERROR(SMALL(G$2:G$100,ROWS(G$2:$G17)),"")</f>
        <v/>
      </c>
      <c r="I17" s="163" t="str">
        <f t="shared" si="2"/>
        <v/>
      </c>
      <c r="K17" t="str">
        <f t="shared" si="3"/>
        <v/>
      </c>
      <c r="L17" s="163" t="str">
        <f>IFERROR(SMALL(K$2:K$100,ROWS($G$2:K17)),"")</f>
        <v/>
      </c>
      <c r="M17" t="str">
        <f t="shared" si="4"/>
        <v/>
      </c>
    </row>
    <row r="18" spans="1:13" x14ac:dyDescent="0.35">
      <c r="A18" s="162">
        <f>ROWS(A$2:$B18)</f>
        <v>17</v>
      </c>
      <c r="E18" s="163" t="str">
        <f t="shared" si="0"/>
        <v>/</v>
      </c>
      <c r="F18" s="162">
        <f>ROWS($B$2:F18)</f>
        <v>17</v>
      </c>
      <c r="G18" s="163" t="str">
        <f t="shared" si="1"/>
        <v/>
      </c>
      <c r="H18" s="163" t="str">
        <f>IFERROR(SMALL(G$2:G$100,ROWS(G$2:$G18)),"")</f>
        <v/>
      </c>
      <c r="I18" s="163" t="str">
        <f t="shared" si="2"/>
        <v/>
      </c>
      <c r="K18" t="str">
        <f t="shared" si="3"/>
        <v/>
      </c>
      <c r="L18" s="163" t="str">
        <f>IFERROR(SMALL(K$2:K$100,ROWS($G$2:K18)),"")</f>
        <v/>
      </c>
      <c r="M18" t="str">
        <f t="shared" si="4"/>
        <v/>
      </c>
    </row>
    <row r="19" spans="1:13" x14ac:dyDescent="0.35">
      <c r="A19" s="162">
        <f>ROWS(A$2:$B19)</f>
        <v>18</v>
      </c>
      <c r="E19" s="163" t="str">
        <f t="shared" si="0"/>
        <v>/</v>
      </c>
      <c r="F19" s="162">
        <f>ROWS($B$2:F19)</f>
        <v>18</v>
      </c>
      <c r="G19" s="163" t="str">
        <f t="shared" si="1"/>
        <v/>
      </c>
      <c r="H19" s="163" t="str">
        <f>IFERROR(SMALL(G$2:G$100,ROWS(G$2:$G19)),"")</f>
        <v/>
      </c>
      <c r="I19" s="163" t="str">
        <f t="shared" si="2"/>
        <v/>
      </c>
      <c r="K19" t="str">
        <f t="shared" si="3"/>
        <v/>
      </c>
      <c r="L19" s="163" t="str">
        <f>IFERROR(SMALL(K$2:K$100,ROWS($G$2:K19)),"")</f>
        <v/>
      </c>
      <c r="M19" t="str">
        <f t="shared" si="4"/>
        <v/>
      </c>
    </row>
    <row r="20" spans="1:13" x14ac:dyDescent="0.35">
      <c r="A20" s="162">
        <f>ROWS(A$2:$B20)</f>
        <v>19</v>
      </c>
      <c r="E20" s="163" t="str">
        <f t="shared" si="0"/>
        <v>/</v>
      </c>
      <c r="F20" s="162">
        <f>ROWS($B$2:F20)</f>
        <v>19</v>
      </c>
      <c r="G20" s="163" t="str">
        <f t="shared" si="1"/>
        <v/>
      </c>
      <c r="H20" s="163" t="str">
        <f>IFERROR(SMALL(G$2:G$100,ROWS(G$2:$G20)),"")</f>
        <v/>
      </c>
      <c r="I20" s="163" t="str">
        <f t="shared" si="2"/>
        <v/>
      </c>
      <c r="K20" t="str">
        <f t="shared" si="3"/>
        <v/>
      </c>
      <c r="L20" s="163" t="str">
        <f>IFERROR(SMALL(K$2:K$100,ROWS($G$2:K20)),"")</f>
        <v/>
      </c>
      <c r="M20" t="str">
        <f t="shared" si="4"/>
        <v/>
      </c>
    </row>
    <row r="21" spans="1:13" x14ac:dyDescent="0.35">
      <c r="A21" s="162">
        <f>ROWS(A$2:$B21)</f>
        <v>20</v>
      </c>
      <c r="E21" s="163" t="str">
        <f t="shared" si="0"/>
        <v>/</v>
      </c>
      <c r="F21" s="162">
        <f>ROWS($B$2:F21)</f>
        <v>20</v>
      </c>
      <c r="G21" s="163" t="str">
        <f t="shared" si="1"/>
        <v/>
      </c>
      <c r="H21" s="163" t="str">
        <f>IFERROR(SMALL(G$2:G$100,ROWS(G$2:$G21)),"")</f>
        <v/>
      </c>
      <c r="I21" s="163" t="str">
        <f t="shared" si="2"/>
        <v/>
      </c>
      <c r="K21" t="str">
        <f t="shared" si="3"/>
        <v/>
      </c>
      <c r="L21" s="163" t="str">
        <f>IFERROR(SMALL(K$2:K$100,ROWS($G$2:K21)),"")</f>
        <v/>
      </c>
      <c r="M21" t="str">
        <f t="shared" si="4"/>
        <v/>
      </c>
    </row>
    <row r="22" spans="1:13" x14ac:dyDescent="0.35">
      <c r="A22" s="162">
        <f>ROWS(A$2:$B22)</f>
        <v>21</v>
      </c>
      <c r="E22" s="163" t="str">
        <f t="shared" si="0"/>
        <v>/</v>
      </c>
      <c r="F22" s="162">
        <f>ROWS($B$2:F22)</f>
        <v>21</v>
      </c>
      <c r="G22" s="163" t="str">
        <f t="shared" si="1"/>
        <v/>
      </c>
      <c r="H22" s="163" t="str">
        <f>IFERROR(SMALL(G$2:G$100,ROWS(G$2:$G22)),"")</f>
        <v/>
      </c>
      <c r="I22" s="163" t="str">
        <f t="shared" si="2"/>
        <v/>
      </c>
      <c r="K22" t="str">
        <f t="shared" si="3"/>
        <v/>
      </c>
      <c r="L22" s="163" t="str">
        <f>IFERROR(SMALL(K$2:K$100,ROWS($G$2:K22)),"")</f>
        <v/>
      </c>
      <c r="M22" t="str">
        <f t="shared" si="4"/>
        <v/>
      </c>
    </row>
    <row r="23" spans="1:13" x14ac:dyDescent="0.35">
      <c r="A23" s="162">
        <f>ROWS(A$2:$B23)</f>
        <v>22</v>
      </c>
      <c r="E23" s="163" t="str">
        <f t="shared" si="0"/>
        <v>/</v>
      </c>
      <c r="F23" s="162">
        <f>ROWS($B$2:F23)</f>
        <v>22</v>
      </c>
      <c r="G23" s="163" t="str">
        <f t="shared" si="1"/>
        <v/>
      </c>
      <c r="H23" s="163" t="str">
        <f>IFERROR(SMALL(G$2:G$100,ROWS(G$2:$G23)),"")</f>
        <v/>
      </c>
      <c r="I23" s="163" t="str">
        <f t="shared" si="2"/>
        <v/>
      </c>
      <c r="K23" t="str">
        <f t="shared" si="3"/>
        <v/>
      </c>
      <c r="L23" s="163" t="str">
        <f>IFERROR(SMALL(K$2:K$100,ROWS($G$2:K23)),"")</f>
        <v/>
      </c>
      <c r="M23" t="str">
        <f t="shared" si="4"/>
        <v/>
      </c>
    </row>
    <row r="24" spans="1:13" x14ac:dyDescent="0.35">
      <c r="A24" s="162">
        <f>ROWS(A$2:$B24)</f>
        <v>23</v>
      </c>
      <c r="E24" s="163" t="str">
        <f t="shared" si="0"/>
        <v>/</v>
      </c>
      <c r="F24" s="162">
        <f>ROWS($B$2:F24)</f>
        <v>23</v>
      </c>
      <c r="G24" s="163" t="str">
        <f t="shared" si="1"/>
        <v/>
      </c>
      <c r="H24" s="163" t="str">
        <f>IFERROR(SMALL(G$2:G$100,ROWS(G$2:$G24)),"")</f>
        <v/>
      </c>
      <c r="I24" s="163" t="str">
        <f t="shared" si="2"/>
        <v/>
      </c>
      <c r="K24" t="str">
        <f t="shared" si="3"/>
        <v/>
      </c>
      <c r="L24" s="163" t="str">
        <f>IFERROR(SMALL(K$2:K$100,ROWS($G$2:K24)),"")</f>
        <v/>
      </c>
      <c r="M24" t="str">
        <f t="shared" si="4"/>
        <v/>
      </c>
    </row>
    <row r="25" spans="1:13" x14ac:dyDescent="0.35">
      <c r="A25" s="162">
        <f>ROWS(A$2:$B25)</f>
        <v>24</v>
      </c>
      <c r="E25" s="163" t="str">
        <f t="shared" si="0"/>
        <v>/</v>
      </c>
      <c r="F25" s="162">
        <f>ROWS($B$2:F25)</f>
        <v>24</v>
      </c>
      <c r="G25" s="163" t="str">
        <f t="shared" si="1"/>
        <v/>
      </c>
      <c r="H25" s="163" t="str">
        <f>IFERROR(SMALL(G$2:G$100,ROWS(G$2:$G25)),"")</f>
        <v/>
      </c>
      <c r="I25" s="163" t="str">
        <f t="shared" si="2"/>
        <v/>
      </c>
      <c r="K25" t="str">
        <f t="shared" si="3"/>
        <v/>
      </c>
      <c r="L25" s="163" t="str">
        <f>IFERROR(SMALL(K$2:K$100,ROWS($G$2:K25)),"")</f>
        <v/>
      </c>
      <c r="M25" t="str">
        <f t="shared" si="4"/>
        <v/>
      </c>
    </row>
    <row r="26" spans="1:13" x14ac:dyDescent="0.35">
      <c r="A26" s="162">
        <f>ROWS(A$2:$B26)</f>
        <v>25</v>
      </c>
      <c r="E26" s="163" t="str">
        <f t="shared" si="0"/>
        <v>/</v>
      </c>
      <c r="F26" s="162">
        <f>ROWS($B$2:F26)</f>
        <v>25</v>
      </c>
      <c r="G26" s="163" t="str">
        <f t="shared" si="1"/>
        <v/>
      </c>
      <c r="H26" s="163" t="str">
        <f>IFERROR(SMALL(G$2:G$100,ROWS(G$2:$G26)),"")</f>
        <v/>
      </c>
      <c r="I26" s="163" t="str">
        <f t="shared" si="2"/>
        <v/>
      </c>
      <c r="K26" t="str">
        <f t="shared" si="3"/>
        <v/>
      </c>
      <c r="L26" s="163" t="str">
        <f>IFERROR(SMALL(K$2:K$100,ROWS($G$2:K26)),"")</f>
        <v/>
      </c>
      <c r="M26" t="str">
        <f t="shared" si="4"/>
        <v/>
      </c>
    </row>
    <row r="27" spans="1:13" x14ac:dyDescent="0.35">
      <c r="A27" s="162">
        <f>ROWS(A$2:$B27)</f>
        <v>26</v>
      </c>
      <c r="E27" s="163" t="str">
        <f t="shared" si="0"/>
        <v>/</v>
      </c>
      <c r="F27" s="162">
        <f>ROWS($B$2:F27)</f>
        <v>26</v>
      </c>
      <c r="G27" s="163" t="str">
        <f t="shared" si="1"/>
        <v/>
      </c>
      <c r="H27" s="163" t="str">
        <f>IFERROR(SMALL(G$2:G$100,ROWS(G$2:$G27)),"")</f>
        <v/>
      </c>
      <c r="I27" s="163" t="str">
        <f t="shared" si="2"/>
        <v/>
      </c>
      <c r="K27" t="str">
        <f t="shared" si="3"/>
        <v/>
      </c>
      <c r="L27" s="163" t="str">
        <f>IFERROR(SMALL(K$2:K$100,ROWS($G$2:K27)),"")</f>
        <v/>
      </c>
      <c r="M27" t="str">
        <f t="shared" si="4"/>
        <v/>
      </c>
    </row>
    <row r="28" spans="1:13" x14ac:dyDescent="0.35">
      <c r="A28" s="162">
        <f>ROWS(A$2:$B28)</f>
        <v>27</v>
      </c>
      <c r="E28" s="163" t="str">
        <f t="shared" si="0"/>
        <v>/</v>
      </c>
      <c r="F28" s="162">
        <f>ROWS($B$2:F28)</f>
        <v>27</v>
      </c>
      <c r="G28" s="163" t="str">
        <f t="shared" si="1"/>
        <v/>
      </c>
      <c r="H28" s="163" t="str">
        <f>IFERROR(SMALL(G$2:G$100,ROWS(G$2:$G28)),"")</f>
        <v/>
      </c>
      <c r="I28" s="163" t="str">
        <f t="shared" si="2"/>
        <v/>
      </c>
      <c r="K28" t="str">
        <f t="shared" si="3"/>
        <v/>
      </c>
      <c r="L28" s="163" t="str">
        <f>IFERROR(SMALL(K$2:K$100,ROWS($G$2:K28)),"")</f>
        <v/>
      </c>
      <c r="M28" t="str">
        <f t="shared" si="4"/>
        <v/>
      </c>
    </row>
    <row r="29" spans="1:13" x14ac:dyDescent="0.35">
      <c r="A29" s="162">
        <f>ROWS(A$2:$B29)</f>
        <v>28</v>
      </c>
      <c r="E29" s="163" t="str">
        <f t="shared" si="0"/>
        <v>/</v>
      </c>
      <c r="F29" s="162">
        <f>ROWS($B$2:F29)</f>
        <v>28</v>
      </c>
      <c r="G29" s="163" t="str">
        <f t="shared" si="1"/>
        <v/>
      </c>
      <c r="H29" s="163" t="str">
        <f>IFERROR(SMALL(G$2:G$100,ROWS(G$2:$G29)),"")</f>
        <v/>
      </c>
      <c r="I29" s="163" t="str">
        <f t="shared" si="2"/>
        <v/>
      </c>
      <c r="K29" t="str">
        <f t="shared" si="3"/>
        <v/>
      </c>
      <c r="L29" s="163" t="str">
        <f>IFERROR(SMALL(K$2:K$100,ROWS($G$2:K29)),"")</f>
        <v/>
      </c>
      <c r="M29" t="str">
        <f t="shared" si="4"/>
        <v/>
      </c>
    </row>
    <row r="30" spans="1:13" x14ac:dyDescent="0.35">
      <c r="A30" s="162">
        <f>ROWS(A$2:$B30)</f>
        <v>29</v>
      </c>
      <c r="E30" s="163" t="str">
        <f t="shared" si="0"/>
        <v>/</v>
      </c>
      <c r="F30" s="162">
        <f>ROWS($B$2:F30)</f>
        <v>29</v>
      </c>
      <c r="G30" s="163" t="str">
        <f t="shared" si="1"/>
        <v/>
      </c>
      <c r="H30" s="163" t="str">
        <f>IFERROR(SMALL(G$2:G$100,ROWS(G$2:$G30)),"")</f>
        <v/>
      </c>
      <c r="I30" s="163" t="str">
        <f t="shared" si="2"/>
        <v/>
      </c>
      <c r="K30" t="str">
        <f t="shared" si="3"/>
        <v/>
      </c>
      <c r="L30" s="163" t="str">
        <f>IFERROR(SMALL(K$2:K$100,ROWS($G$2:K30)),"")</f>
        <v/>
      </c>
      <c r="M30" t="str">
        <f t="shared" si="4"/>
        <v/>
      </c>
    </row>
    <row r="31" spans="1:13" x14ac:dyDescent="0.35">
      <c r="A31" s="162">
        <f>ROWS(A$2:$B31)</f>
        <v>30</v>
      </c>
      <c r="E31" s="163" t="str">
        <f t="shared" si="0"/>
        <v>/</v>
      </c>
      <c r="F31" s="162">
        <f>ROWS($B$2:F31)</f>
        <v>30</v>
      </c>
      <c r="G31" s="163" t="str">
        <f t="shared" si="1"/>
        <v/>
      </c>
      <c r="H31" s="163" t="str">
        <f>IFERROR(SMALL(G$2:G$100,ROWS(G$2:$G31)),"")</f>
        <v/>
      </c>
      <c r="I31" s="163" t="str">
        <f t="shared" si="2"/>
        <v/>
      </c>
      <c r="K31" t="str">
        <f t="shared" si="3"/>
        <v/>
      </c>
      <c r="L31" s="163" t="str">
        <f>IFERROR(SMALL(K$2:K$100,ROWS($G$2:K31)),"")</f>
        <v/>
      </c>
      <c r="M31" t="str">
        <f t="shared" si="4"/>
        <v/>
      </c>
    </row>
    <row r="32" spans="1:13" x14ac:dyDescent="0.35">
      <c r="A32" s="162">
        <f>ROWS(A$2:$B32)</f>
        <v>31</v>
      </c>
      <c r="E32" s="163" t="str">
        <f t="shared" si="0"/>
        <v>/</v>
      </c>
      <c r="F32" s="162">
        <f>ROWS($B$2:F32)</f>
        <v>31</v>
      </c>
      <c r="G32" s="163" t="str">
        <f t="shared" si="1"/>
        <v/>
      </c>
      <c r="H32" s="163" t="str">
        <f>IFERROR(SMALL(G$2:G$100,ROWS(G$2:$G32)),"")</f>
        <v/>
      </c>
      <c r="I32" s="163" t="str">
        <f t="shared" si="2"/>
        <v/>
      </c>
      <c r="K32" t="str">
        <f t="shared" si="3"/>
        <v/>
      </c>
      <c r="L32" s="163" t="str">
        <f>IFERROR(SMALL(K$2:K$100,ROWS($G$2:K32)),"")</f>
        <v/>
      </c>
      <c r="M32" t="str">
        <f t="shared" si="4"/>
        <v/>
      </c>
    </row>
    <row r="33" spans="1:13" x14ac:dyDescent="0.35">
      <c r="A33" s="162">
        <f>ROWS(A$2:$B33)</f>
        <v>32</v>
      </c>
      <c r="E33" s="163" t="str">
        <f t="shared" si="0"/>
        <v>/</v>
      </c>
      <c r="F33" s="162">
        <f>ROWS($B$2:F33)</f>
        <v>32</v>
      </c>
      <c r="G33" s="163" t="str">
        <f t="shared" si="1"/>
        <v/>
      </c>
      <c r="H33" s="163" t="str">
        <f>IFERROR(SMALL(G$2:G$100,ROWS(G$2:$G33)),"")</f>
        <v/>
      </c>
      <c r="I33" s="163" t="str">
        <f t="shared" si="2"/>
        <v/>
      </c>
      <c r="K33" t="str">
        <f t="shared" si="3"/>
        <v/>
      </c>
      <c r="L33" s="163" t="str">
        <f>IFERROR(SMALL(K$2:K$100,ROWS($G$2:K33)),"")</f>
        <v/>
      </c>
      <c r="M33" t="str">
        <f t="shared" si="4"/>
        <v/>
      </c>
    </row>
    <row r="34" spans="1:13" x14ac:dyDescent="0.35">
      <c r="A34" s="162">
        <f>ROWS(A$2:$B34)</f>
        <v>33</v>
      </c>
      <c r="E34" s="163" t="str">
        <f t="shared" si="0"/>
        <v>/</v>
      </c>
      <c r="F34" s="162">
        <f>ROWS($B$2:F34)</f>
        <v>33</v>
      </c>
      <c r="G34" s="163" t="str">
        <f t="shared" si="1"/>
        <v/>
      </c>
      <c r="H34" s="163" t="str">
        <f>IFERROR(SMALL(G$2:G$100,ROWS(G$2:$G34)),"")</f>
        <v/>
      </c>
      <c r="I34" s="163" t="str">
        <f t="shared" si="2"/>
        <v/>
      </c>
      <c r="K34" t="str">
        <f t="shared" si="3"/>
        <v/>
      </c>
      <c r="L34" s="163" t="str">
        <f>IFERROR(SMALL(K$2:K$100,ROWS($G$2:K34)),"")</f>
        <v/>
      </c>
      <c r="M34" t="str">
        <f t="shared" si="4"/>
        <v/>
      </c>
    </row>
    <row r="35" spans="1:13" x14ac:dyDescent="0.35">
      <c r="A35" s="162">
        <f>ROWS(A$2:$B35)</f>
        <v>34</v>
      </c>
      <c r="E35" s="163" t="str">
        <f t="shared" si="0"/>
        <v>/</v>
      </c>
      <c r="F35" s="162">
        <f>ROWS($B$2:F35)</f>
        <v>34</v>
      </c>
      <c r="G35" s="163" t="str">
        <f t="shared" si="1"/>
        <v/>
      </c>
      <c r="H35" s="163" t="str">
        <f>IFERROR(SMALL(G$2:G$100,ROWS(G$2:$G35)),"")</f>
        <v/>
      </c>
      <c r="I35" s="163" t="str">
        <f t="shared" si="2"/>
        <v/>
      </c>
      <c r="K35" t="str">
        <f t="shared" si="3"/>
        <v/>
      </c>
      <c r="L35" s="163" t="str">
        <f>IFERROR(SMALL(K$2:K$100,ROWS($G$2:K35)),"")</f>
        <v/>
      </c>
      <c r="M35" t="str">
        <f t="shared" si="4"/>
        <v/>
      </c>
    </row>
    <row r="36" spans="1:13" x14ac:dyDescent="0.35">
      <c r="A36" s="162">
        <f>ROWS(A$2:$B36)</f>
        <v>35</v>
      </c>
      <c r="E36" s="163" t="str">
        <f t="shared" si="0"/>
        <v>/</v>
      </c>
      <c r="F36" s="162">
        <f>ROWS($B$2:F36)</f>
        <v>35</v>
      </c>
      <c r="G36" s="163" t="str">
        <f t="shared" si="1"/>
        <v/>
      </c>
      <c r="H36" s="163" t="str">
        <f>IFERROR(SMALL(G$2:G$100,ROWS(G$2:$G36)),"")</f>
        <v/>
      </c>
      <c r="I36" s="163" t="str">
        <f t="shared" si="2"/>
        <v/>
      </c>
      <c r="K36" t="str">
        <f t="shared" si="3"/>
        <v/>
      </c>
      <c r="L36" s="163" t="str">
        <f>IFERROR(SMALL(K$2:K$100,ROWS($G$2:K36)),"")</f>
        <v/>
      </c>
      <c r="M36" t="str">
        <f t="shared" si="4"/>
        <v/>
      </c>
    </row>
    <row r="37" spans="1:13" x14ac:dyDescent="0.35">
      <c r="A37" s="162">
        <f>ROWS(A$2:$B37)</f>
        <v>36</v>
      </c>
      <c r="E37" s="163" t="str">
        <f t="shared" si="0"/>
        <v>/</v>
      </c>
      <c r="F37" s="162">
        <f>ROWS($B$2:F37)</f>
        <v>36</v>
      </c>
      <c r="G37" s="163" t="str">
        <f t="shared" si="1"/>
        <v/>
      </c>
      <c r="H37" s="163" t="str">
        <f>IFERROR(SMALL(G$2:G$100,ROWS(G$2:$G37)),"")</f>
        <v/>
      </c>
      <c r="I37" s="163" t="str">
        <f t="shared" si="2"/>
        <v/>
      </c>
      <c r="K37" t="str">
        <f t="shared" si="3"/>
        <v/>
      </c>
      <c r="L37" s="163" t="str">
        <f>IFERROR(SMALL(K$2:K$100,ROWS($G$2:K37)),"")</f>
        <v/>
      </c>
      <c r="M37" t="str">
        <f t="shared" si="4"/>
        <v/>
      </c>
    </row>
    <row r="38" spans="1:13" x14ac:dyDescent="0.35">
      <c r="A38" s="162">
        <f>ROWS(A$2:$B38)</f>
        <v>37</v>
      </c>
      <c r="E38" s="163" t="str">
        <f t="shared" si="0"/>
        <v>/</v>
      </c>
      <c r="F38" s="162">
        <f>ROWS($B$2:F38)</f>
        <v>37</v>
      </c>
      <c r="G38" s="163" t="str">
        <f t="shared" si="1"/>
        <v/>
      </c>
      <c r="H38" s="163" t="str">
        <f>IFERROR(SMALL(G$2:G$100,ROWS(G$2:$G38)),"")</f>
        <v/>
      </c>
      <c r="I38" s="163" t="str">
        <f t="shared" si="2"/>
        <v/>
      </c>
      <c r="K38" t="str">
        <f t="shared" si="3"/>
        <v/>
      </c>
      <c r="L38" s="163" t="str">
        <f>IFERROR(SMALL(K$2:K$100,ROWS($G$2:K38)),"")</f>
        <v/>
      </c>
      <c r="M38" t="str">
        <f t="shared" si="4"/>
        <v/>
      </c>
    </row>
    <row r="39" spans="1:13" x14ac:dyDescent="0.35">
      <c r="A39" s="162">
        <f>ROWS(A$2:$B39)</f>
        <v>38</v>
      </c>
      <c r="E39" s="163" t="str">
        <f t="shared" si="0"/>
        <v>/</v>
      </c>
      <c r="F39" s="162">
        <f>ROWS($B$2:F39)</f>
        <v>38</v>
      </c>
      <c r="G39" s="163" t="str">
        <f t="shared" si="1"/>
        <v/>
      </c>
      <c r="H39" s="163" t="str">
        <f>IFERROR(SMALL(G$2:G$100,ROWS(G$2:$G39)),"")</f>
        <v/>
      </c>
      <c r="I39" s="163" t="str">
        <f t="shared" si="2"/>
        <v/>
      </c>
      <c r="K39" t="str">
        <f t="shared" si="3"/>
        <v/>
      </c>
      <c r="L39" s="163" t="str">
        <f>IFERROR(SMALL(K$2:K$100,ROWS($G$2:K39)),"")</f>
        <v/>
      </c>
      <c r="M39" t="str">
        <f t="shared" si="4"/>
        <v/>
      </c>
    </row>
    <row r="40" spans="1:13" x14ac:dyDescent="0.35">
      <c r="A40" s="162">
        <f>ROWS(A$2:$B40)</f>
        <v>39</v>
      </c>
      <c r="E40" s="163" t="str">
        <f t="shared" si="0"/>
        <v>/</v>
      </c>
      <c r="F40" s="162">
        <f>ROWS($B$2:F40)</f>
        <v>39</v>
      </c>
      <c r="G40" s="163" t="str">
        <f t="shared" si="1"/>
        <v/>
      </c>
      <c r="H40" s="163" t="str">
        <f>IFERROR(SMALL(G$2:G$100,ROWS(G$2:$G40)),"")</f>
        <v/>
      </c>
      <c r="I40" s="163" t="str">
        <f t="shared" si="2"/>
        <v/>
      </c>
      <c r="K40" t="str">
        <f t="shared" si="3"/>
        <v/>
      </c>
      <c r="L40" s="163" t="str">
        <f>IFERROR(SMALL(K$2:K$100,ROWS($G$2:K40)),"")</f>
        <v/>
      </c>
      <c r="M40" t="str">
        <f t="shared" si="4"/>
        <v/>
      </c>
    </row>
    <row r="41" spans="1:13" x14ac:dyDescent="0.35">
      <c r="A41" s="162">
        <f>ROWS(A$2:$B41)</f>
        <v>40</v>
      </c>
      <c r="E41" s="163" t="str">
        <f t="shared" si="0"/>
        <v>/</v>
      </c>
      <c r="F41" s="162">
        <f>ROWS($B$2:F41)</f>
        <v>40</v>
      </c>
      <c r="G41" s="163" t="str">
        <f t="shared" si="1"/>
        <v/>
      </c>
      <c r="H41" s="163" t="str">
        <f>IFERROR(SMALL(G$2:G$100,ROWS(G$2:$G41)),"")</f>
        <v/>
      </c>
      <c r="I41" s="163" t="str">
        <f t="shared" si="2"/>
        <v/>
      </c>
      <c r="K41" t="str">
        <f t="shared" si="3"/>
        <v/>
      </c>
      <c r="L41" s="163" t="str">
        <f>IFERROR(SMALL(K$2:K$100,ROWS($G$2:K41)),"")</f>
        <v/>
      </c>
      <c r="M41" t="str">
        <f t="shared" si="4"/>
        <v/>
      </c>
    </row>
    <row r="42" spans="1:13" x14ac:dyDescent="0.35">
      <c r="A42" s="162">
        <f>ROWS(A$2:$B42)</f>
        <v>41</v>
      </c>
      <c r="E42" s="163" t="str">
        <f t="shared" si="0"/>
        <v>/</v>
      </c>
      <c r="F42" s="162">
        <f>ROWS($B$2:F42)</f>
        <v>41</v>
      </c>
      <c r="G42" s="163" t="str">
        <f t="shared" si="1"/>
        <v/>
      </c>
      <c r="H42" s="163" t="str">
        <f>IFERROR(SMALL(G$2:G$100,ROWS(G$2:$G42)),"")</f>
        <v/>
      </c>
      <c r="I42" s="163" t="str">
        <f t="shared" si="2"/>
        <v/>
      </c>
      <c r="K42" t="str">
        <f t="shared" si="3"/>
        <v/>
      </c>
      <c r="L42" s="163" t="str">
        <f>IFERROR(SMALL(K$2:K$100,ROWS($G$2:K42)),"")</f>
        <v/>
      </c>
      <c r="M42" t="str">
        <f t="shared" si="4"/>
        <v/>
      </c>
    </row>
    <row r="43" spans="1:13" x14ac:dyDescent="0.35">
      <c r="A43" s="162">
        <f>ROWS(A$2:$B43)</f>
        <v>42</v>
      </c>
      <c r="E43" s="163" t="str">
        <f t="shared" si="0"/>
        <v>/</v>
      </c>
      <c r="F43" s="162">
        <f>ROWS($B$2:F43)</f>
        <v>42</v>
      </c>
      <c r="G43" s="163" t="str">
        <f t="shared" si="1"/>
        <v/>
      </c>
      <c r="H43" s="163" t="str">
        <f>IFERROR(SMALL(G$2:G$100,ROWS(G$2:$G43)),"")</f>
        <v/>
      </c>
      <c r="I43" s="163" t="str">
        <f t="shared" si="2"/>
        <v/>
      </c>
      <c r="K43" t="str">
        <f t="shared" si="3"/>
        <v/>
      </c>
      <c r="L43" s="163" t="str">
        <f>IFERROR(SMALL(K$2:K$100,ROWS($G$2:K43)),"")</f>
        <v/>
      </c>
      <c r="M43" t="str">
        <f t="shared" si="4"/>
        <v/>
      </c>
    </row>
    <row r="44" spans="1:13" x14ac:dyDescent="0.35">
      <c r="A44" s="162">
        <f>ROWS(A$2:$B44)</f>
        <v>43</v>
      </c>
      <c r="E44" s="163" t="str">
        <f t="shared" si="0"/>
        <v>/</v>
      </c>
      <c r="F44" s="162">
        <f>ROWS($B$2:F44)</f>
        <v>43</v>
      </c>
      <c r="G44" s="163" t="str">
        <f t="shared" si="1"/>
        <v/>
      </c>
      <c r="H44" s="163" t="str">
        <f>IFERROR(SMALL(G$2:G$100,ROWS(G$2:$G44)),"")</f>
        <v/>
      </c>
      <c r="I44" s="163" t="str">
        <f t="shared" si="2"/>
        <v/>
      </c>
      <c r="K44" t="str">
        <f t="shared" si="3"/>
        <v/>
      </c>
      <c r="L44" s="163" t="str">
        <f>IFERROR(SMALL(K$2:K$100,ROWS($G$2:K44)),"")</f>
        <v/>
      </c>
      <c r="M44" t="str">
        <f t="shared" si="4"/>
        <v/>
      </c>
    </row>
    <row r="45" spans="1:13" x14ac:dyDescent="0.35">
      <c r="A45" s="162">
        <f>ROWS(A$2:$B45)</f>
        <v>44</v>
      </c>
      <c r="E45" s="163" t="str">
        <f t="shared" si="0"/>
        <v>/</v>
      </c>
      <c r="F45" s="162">
        <f>ROWS($B$2:F45)</f>
        <v>44</v>
      </c>
      <c r="G45" s="163" t="str">
        <f t="shared" si="1"/>
        <v/>
      </c>
      <c r="H45" s="163" t="str">
        <f>IFERROR(SMALL(G$2:G$100,ROWS(G$2:$G45)),"")</f>
        <v/>
      </c>
      <c r="I45" s="163" t="str">
        <f t="shared" si="2"/>
        <v/>
      </c>
      <c r="K45" t="str">
        <f t="shared" si="3"/>
        <v/>
      </c>
      <c r="L45" s="163" t="str">
        <f>IFERROR(SMALL(K$2:K$100,ROWS($G$2:K45)),"")</f>
        <v/>
      </c>
      <c r="M45" t="str">
        <f t="shared" si="4"/>
        <v/>
      </c>
    </row>
    <row r="46" spans="1:13" x14ac:dyDescent="0.35">
      <c r="A46" s="162">
        <f>ROWS(A$2:$B46)</f>
        <v>45</v>
      </c>
      <c r="E46" s="163" t="str">
        <f t="shared" si="0"/>
        <v>/</v>
      </c>
      <c r="F46" s="162">
        <f>ROWS($B$2:F46)</f>
        <v>45</v>
      </c>
      <c r="G46" s="163" t="str">
        <f t="shared" si="1"/>
        <v/>
      </c>
      <c r="H46" s="163" t="str">
        <f>IFERROR(SMALL(G$2:G$100,ROWS(G$2:$G46)),"")</f>
        <v/>
      </c>
      <c r="I46" s="163" t="str">
        <f t="shared" si="2"/>
        <v/>
      </c>
      <c r="K46" t="str">
        <f t="shared" si="3"/>
        <v/>
      </c>
      <c r="L46" s="163" t="str">
        <f>IFERROR(SMALL(K$2:K$100,ROWS($G$2:K46)),"")</f>
        <v/>
      </c>
      <c r="M46" t="str">
        <f t="shared" si="4"/>
        <v/>
      </c>
    </row>
    <row r="47" spans="1:13" x14ac:dyDescent="0.35">
      <c r="A47" s="162">
        <f>ROWS(A$2:$B47)</f>
        <v>46</v>
      </c>
      <c r="E47" s="163" t="str">
        <f t="shared" si="0"/>
        <v>/</v>
      </c>
      <c r="F47" s="162">
        <f>ROWS($B$2:F47)</f>
        <v>46</v>
      </c>
      <c r="G47" s="163" t="str">
        <f t="shared" si="1"/>
        <v/>
      </c>
      <c r="H47" s="163" t="str">
        <f>IFERROR(SMALL(G$2:G$100,ROWS(G$2:$G47)),"")</f>
        <v/>
      </c>
      <c r="I47" s="163" t="str">
        <f t="shared" si="2"/>
        <v/>
      </c>
      <c r="K47" t="str">
        <f t="shared" si="3"/>
        <v/>
      </c>
      <c r="L47" s="163" t="str">
        <f>IFERROR(SMALL(K$2:K$100,ROWS($G$2:K47)),"")</f>
        <v/>
      </c>
      <c r="M47" t="str">
        <f t="shared" si="4"/>
        <v/>
      </c>
    </row>
    <row r="48" spans="1:13" x14ac:dyDescent="0.35">
      <c r="A48" s="162">
        <f>ROWS(A$2:$B48)</f>
        <v>47</v>
      </c>
      <c r="E48" s="163" t="str">
        <f t="shared" si="0"/>
        <v>/</v>
      </c>
      <c r="F48" s="162">
        <f>ROWS($B$2:F48)</f>
        <v>47</v>
      </c>
      <c r="G48" s="163" t="str">
        <f t="shared" si="1"/>
        <v/>
      </c>
      <c r="H48" s="163" t="str">
        <f>IFERROR(SMALL(G$2:G$100,ROWS(G$2:$G48)),"")</f>
        <v/>
      </c>
      <c r="I48" s="163" t="str">
        <f t="shared" si="2"/>
        <v/>
      </c>
      <c r="K48" t="str">
        <f t="shared" si="3"/>
        <v/>
      </c>
      <c r="L48" s="163" t="str">
        <f>IFERROR(SMALL(K$2:K$100,ROWS($G$2:K48)),"")</f>
        <v/>
      </c>
      <c r="M48" t="str">
        <f t="shared" si="4"/>
        <v/>
      </c>
    </row>
    <row r="49" spans="1:13" x14ac:dyDescent="0.35">
      <c r="A49" s="162">
        <f>ROWS(A$2:$B49)</f>
        <v>48</v>
      </c>
      <c r="E49" s="163" t="str">
        <f t="shared" si="0"/>
        <v>/</v>
      </c>
      <c r="F49" s="162">
        <f>ROWS($B$2:F49)</f>
        <v>48</v>
      </c>
      <c r="G49" s="163" t="str">
        <f t="shared" si="1"/>
        <v/>
      </c>
      <c r="H49" s="163" t="str">
        <f>IFERROR(SMALL(G$2:G$100,ROWS(G$2:$G49)),"")</f>
        <v/>
      </c>
      <c r="I49" s="163" t="str">
        <f t="shared" si="2"/>
        <v/>
      </c>
      <c r="K49" t="str">
        <f t="shared" si="3"/>
        <v/>
      </c>
      <c r="L49" s="163" t="str">
        <f>IFERROR(SMALL(K$2:K$100,ROWS($G$2:K49)),"")</f>
        <v/>
      </c>
      <c r="M49" t="str">
        <f t="shared" si="4"/>
        <v/>
      </c>
    </row>
    <row r="50" spans="1:13" x14ac:dyDescent="0.35">
      <c r="A50" s="162">
        <f>ROWS(A$2:$B50)</f>
        <v>49</v>
      </c>
      <c r="E50" s="163" t="str">
        <f t="shared" si="0"/>
        <v>/</v>
      </c>
      <c r="F50" s="162">
        <f>ROWS($B$2:F50)</f>
        <v>49</v>
      </c>
      <c r="G50" s="163" t="str">
        <f t="shared" si="1"/>
        <v/>
      </c>
      <c r="H50" s="163" t="str">
        <f>IFERROR(SMALL(G$2:G$100,ROWS(G$2:$G50)),"")</f>
        <v/>
      </c>
      <c r="I50" s="163" t="str">
        <f t="shared" si="2"/>
        <v/>
      </c>
      <c r="K50" t="str">
        <f t="shared" si="3"/>
        <v/>
      </c>
      <c r="L50" s="163" t="str">
        <f>IFERROR(SMALL(K$2:K$100,ROWS($G$2:K50)),"")</f>
        <v/>
      </c>
      <c r="M50" t="str">
        <f t="shared" si="4"/>
        <v/>
      </c>
    </row>
    <row r="51" spans="1:13" x14ac:dyDescent="0.35">
      <c r="A51" s="162">
        <f>ROWS(A$2:$B51)</f>
        <v>50</v>
      </c>
      <c r="E51" s="163" t="str">
        <f t="shared" si="0"/>
        <v>/</v>
      </c>
      <c r="F51" s="162">
        <f>ROWS($B$2:F51)</f>
        <v>50</v>
      </c>
      <c r="G51" s="163" t="str">
        <f t="shared" si="1"/>
        <v/>
      </c>
      <c r="H51" s="163" t="str">
        <f>IFERROR(SMALL(G$2:G$100,ROWS(G$2:$G51)),"")</f>
        <v/>
      </c>
      <c r="I51" s="163" t="str">
        <f t="shared" si="2"/>
        <v/>
      </c>
      <c r="K51" t="str">
        <f t="shared" si="3"/>
        <v/>
      </c>
      <c r="L51" s="163" t="str">
        <f>IFERROR(SMALL(K$2:K$100,ROWS($G$2:K51)),"")</f>
        <v/>
      </c>
      <c r="M51" t="str">
        <f t="shared" si="4"/>
        <v/>
      </c>
    </row>
    <row r="52" spans="1:13" x14ac:dyDescent="0.35">
      <c r="A52" s="162">
        <f>ROWS(A$2:$B52)</f>
        <v>51</v>
      </c>
      <c r="E52" s="163" t="str">
        <f t="shared" si="0"/>
        <v>/</v>
      </c>
      <c r="F52" s="162">
        <f>ROWS($B$2:F52)</f>
        <v>51</v>
      </c>
      <c r="G52" s="163" t="str">
        <f t="shared" si="1"/>
        <v/>
      </c>
      <c r="H52" s="163" t="str">
        <f>IFERROR(SMALL(G$2:G$100,ROWS(G$2:$G52)),"")</f>
        <v/>
      </c>
      <c r="I52" s="163" t="str">
        <f t="shared" si="2"/>
        <v/>
      </c>
      <c r="K52" t="str">
        <f t="shared" si="3"/>
        <v/>
      </c>
      <c r="L52" s="163" t="str">
        <f>IFERROR(SMALL(K$2:K$100,ROWS($G$2:K52)),"")</f>
        <v/>
      </c>
      <c r="M52" t="str">
        <f t="shared" si="4"/>
        <v/>
      </c>
    </row>
    <row r="53" spans="1:13" x14ac:dyDescent="0.35">
      <c r="A53" s="162">
        <f>ROWS(A$2:$B53)</f>
        <v>52</v>
      </c>
      <c r="E53" s="163" t="str">
        <f t="shared" si="0"/>
        <v>/</v>
      </c>
      <c r="F53" s="162">
        <f>ROWS($B$2:F53)</f>
        <v>52</v>
      </c>
      <c r="G53" s="163" t="str">
        <f t="shared" si="1"/>
        <v/>
      </c>
      <c r="H53" s="163" t="str">
        <f>IFERROR(SMALL(G$2:G$100,ROWS(G$2:$G53)),"")</f>
        <v/>
      </c>
      <c r="I53" s="163" t="str">
        <f t="shared" si="2"/>
        <v/>
      </c>
      <c r="K53" t="str">
        <f t="shared" si="3"/>
        <v/>
      </c>
      <c r="L53" s="163" t="str">
        <f>IFERROR(SMALL(K$2:K$100,ROWS($G$2:K53)),"")</f>
        <v/>
      </c>
      <c r="M53" t="str">
        <f t="shared" si="4"/>
        <v/>
      </c>
    </row>
    <row r="54" spans="1:13" x14ac:dyDescent="0.35">
      <c r="A54" s="162">
        <f>ROWS(A$2:$B54)</f>
        <v>53</v>
      </c>
      <c r="E54" s="163" t="str">
        <f t="shared" si="0"/>
        <v>/</v>
      </c>
      <c r="F54" s="162">
        <f>ROWS($B$2:F54)</f>
        <v>53</v>
      </c>
      <c r="G54" s="163" t="str">
        <f t="shared" si="1"/>
        <v/>
      </c>
      <c r="H54" s="163" t="str">
        <f>IFERROR(SMALL(G$2:G$100,ROWS(G$2:$G54)),"")</f>
        <v/>
      </c>
      <c r="I54" s="163" t="str">
        <f t="shared" si="2"/>
        <v/>
      </c>
      <c r="K54" t="str">
        <f t="shared" si="3"/>
        <v/>
      </c>
      <c r="L54" s="163" t="str">
        <f>IFERROR(SMALL(K$2:K$100,ROWS($G$2:K54)),"")</f>
        <v/>
      </c>
      <c r="M54" t="str">
        <f t="shared" si="4"/>
        <v/>
      </c>
    </row>
    <row r="55" spans="1:13" x14ac:dyDescent="0.35">
      <c r="A55" s="162">
        <f>ROWS(A$2:$B55)</f>
        <v>54</v>
      </c>
      <c r="E55" s="163" t="str">
        <f t="shared" si="0"/>
        <v>/</v>
      </c>
      <c r="F55" s="162">
        <f>ROWS($B$2:F55)</f>
        <v>54</v>
      </c>
      <c r="G55" s="163" t="str">
        <f t="shared" si="1"/>
        <v/>
      </c>
      <c r="H55" s="163" t="str">
        <f>IFERROR(SMALL(G$2:G$100,ROWS(G$2:$G55)),"")</f>
        <v/>
      </c>
      <c r="I55" s="163" t="str">
        <f t="shared" si="2"/>
        <v/>
      </c>
      <c r="K55" t="str">
        <f t="shared" si="3"/>
        <v/>
      </c>
      <c r="L55" s="163" t="str">
        <f>IFERROR(SMALL(K$2:K$100,ROWS($G$2:K55)),"")</f>
        <v/>
      </c>
      <c r="M55" t="str">
        <f t="shared" si="4"/>
        <v/>
      </c>
    </row>
    <row r="56" spans="1:13" x14ac:dyDescent="0.35">
      <c r="A56" s="162">
        <f>ROWS(A$2:$B56)</f>
        <v>55</v>
      </c>
      <c r="E56" s="163" t="str">
        <f t="shared" si="0"/>
        <v>/</v>
      </c>
      <c r="F56" s="162">
        <f>ROWS($B$2:F56)</f>
        <v>55</v>
      </c>
      <c r="G56" s="163" t="str">
        <f t="shared" si="1"/>
        <v/>
      </c>
      <c r="H56" s="163" t="str">
        <f>IFERROR(SMALL(G$2:G$100,ROWS(G$2:$G56)),"")</f>
        <v/>
      </c>
      <c r="I56" s="163" t="str">
        <f t="shared" si="2"/>
        <v/>
      </c>
      <c r="K56" t="str">
        <f t="shared" si="3"/>
        <v/>
      </c>
      <c r="L56" s="163" t="str">
        <f>IFERROR(SMALL(K$2:K$100,ROWS($G$2:K56)),"")</f>
        <v/>
      </c>
      <c r="M56" t="str">
        <f t="shared" si="4"/>
        <v/>
      </c>
    </row>
    <row r="57" spans="1:13" x14ac:dyDescent="0.35">
      <c r="A57" s="162">
        <f>ROWS(A$2:$B57)</f>
        <v>56</v>
      </c>
      <c r="E57" s="163" t="str">
        <f t="shared" si="0"/>
        <v>/</v>
      </c>
      <c r="F57" s="162">
        <f>ROWS($B$2:F57)</f>
        <v>56</v>
      </c>
      <c r="G57" s="163" t="str">
        <f t="shared" si="1"/>
        <v/>
      </c>
      <c r="H57" s="163" t="str">
        <f>IFERROR(SMALL(G$2:G$100,ROWS(G$2:$G57)),"")</f>
        <v/>
      </c>
      <c r="I57" s="163" t="str">
        <f t="shared" si="2"/>
        <v/>
      </c>
      <c r="K57" t="str">
        <f t="shared" si="3"/>
        <v/>
      </c>
      <c r="L57" s="163" t="str">
        <f>IFERROR(SMALL(K$2:K$100,ROWS($G$2:K57)),"")</f>
        <v/>
      </c>
      <c r="M57" t="str">
        <f t="shared" si="4"/>
        <v/>
      </c>
    </row>
    <row r="58" spans="1:13" x14ac:dyDescent="0.35">
      <c r="A58" s="162">
        <f>ROWS(A$2:$B58)</f>
        <v>57</v>
      </c>
      <c r="E58" s="163" t="str">
        <f t="shared" si="0"/>
        <v>/</v>
      </c>
      <c r="F58" s="162">
        <f>ROWS($B$2:F58)</f>
        <v>57</v>
      </c>
      <c r="G58" s="163" t="str">
        <f t="shared" si="1"/>
        <v/>
      </c>
      <c r="H58" s="163" t="str">
        <f>IFERROR(SMALL(G$2:G$100,ROWS(G$2:$G58)),"")</f>
        <v/>
      </c>
      <c r="I58" s="163" t="str">
        <f t="shared" si="2"/>
        <v/>
      </c>
      <c r="K58" t="str">
        <f t="shared" si="3"/>
        <v/>
      </c>
      <c r="L58" s="163" t="str">
        <f>IFERROR(SMALL(K$2:K$100,ROWS($G$2:K58)),"")</f>
        <v/>
      </c>
      <c r="M58" t="str">
        <f t="shared" si="4"/>
        <v/>
      </c>
    </row>
    <row r="59" spans="1:13" x14ac:dyDescent="0.35">
      <c r="A59" s="162">
        <f>ROWS(A$2:$B59)</f>
        <v>58</v>
      </c>
      <c r="E59" s="163" t="str">
        <f t="shared" si="0"/>
        <v>/</v>
      </c>
      <c r="F59" s="162">
        <f>ROWS($B$2:F59)</f>
        <v>58</v>
      </c>
      <c r="G59" s="163" t="str">
        <f t="shared" si="1"/>
        <v/>
      </c>
      <c r="H59" s="163" t="str">
        <f>IFERROR(SMALL(G$2:G$100,ROWS(G$2:$G59)),"")</f>
        <v/>
      </c>
      <c r="I59" s="163" t="str">
        <f t="shared" si="2"/>
        <v/>
      </c>
      <c r="K59" t="str">
        <f t="shared" si="3"/>
        <v/>
      </c>
      <c r="L59" s="163" t="str">
        <f>IFERROR(SMALL(K$2:K$100,ROWS($G$2:K59)),"")</f>
        <v/>
      </c>
      <c r="M59" t="str">
        <f t="shared" si="4"/>
        <v/>
      </c>
    </row>
    <row r="60" spans="1:13" x14ac:dyDescent="0.35">
      <c r="A60" s="162">
        <f>ROWS(A$2:$B60)</f>
        <v>59</v>
      </c>
      <c r="E60" s="163" t="str">
        <f t="shared" si="0"/>
        <v>/</v>
      </c>
      <c r="F60" s="162">
        <f>ROWS($B$2:F60)</f>
        <v>59</v>
      </c>
      <c r="G60" s="163" t="str">
        <f t="shared" si="1"/>
        <v/>
      </c>
      <c r="H60" s="163" t="str">
        <f>IFERROR(SMALL(G$2:G$100,ROWS(G$2:$G60)),"")</f>
        <v/>
      </c>
      <c r="I60" s="163" t="str">
        <f t="shared" si="2"/>
        <v/>
      </c>
      <c r="K60" t="str">
        <f t="shared" si="3"/>
        <v/>
      </c>
      <c r="L60" s="163" t="str">
        <f>IFERROR(SMALL(K$2:K$100,ROWS($G$2:K60)),"")</f>
        <v/>
      </c>
      <c r="M60" t="str">
        <f t="shared" si="4"/>
        <v/>
      </c>
    </row>
    <row r="61" spans="1:13" x14ac:dyDescent="0.35">
      <c r="A61" s="162">
        <f>ROWS(A$2:$B61)</f>
        <v>60</v>
      </c>
      <c r="E61" s="163" t="str">
        <f t="shared" si="0"/>
        <v>/</v>
      </c>
      <c r="F61" s="162">
        <f>ROWS($B$2:F61)</f>
        <v>60</v>
      </c>
      <c r="G61" s="163" t="str">
        <f t="shared" si="1"/>
        <v/>
      </c>
      <c r="H61" s="163" t="str">
        <f>IFERROR(SMALL(G$2:G$100,ROWS(G$2:$G61)),"")</f>
        <v/>
      </c>
      <c r="I61" s="163" t="str">
        <f t="shared" si="2"/>
        <v/>
      </c>
      <c r="K61" t="str">
        <f t="shared" si="3"/>
        <v/>
      </c>
      <c r="L61" s="163" t="str">
        <f>IFERROR(SMALL(K$2:K$100,ROWS($G$2:K61)),"")</f>
        <v/>
      </c>
      <c r="M61" t="str">
        <f t="shared" si="4"/>
        <v/>
      </c>
    </row>
    <row r="62" spans="1:13" x14ac:dyDescent="0.35">
      <c r="A62" s="162">
        <f>ROWS(A$2:$B62)</f>
        <v>61</v>
      </c>
      <c r="E62" s="163" t="str">
        <f t="shared" si="0"/>
        <v>/</v>
      </c>
      <c r="F62" s="162">
        <f>ROWS($B$2:F62)</f>
        <v>61</v>
      </c>
      <c r="G62" s="163" t="str">
        <f t="shared" si="1"/>
        <v/>
      </c>
      <c r="H62" s="163" t="str">
        <f>IFERROR(SMALL(G$2:G$100,ROWS(G$2:$G62)),"")</f>
        <v/>
      </c>
      <c r="I62" s="163" t="str">
        <f t="shared" si="2"/>
        <v/>
      </c>
      <c r="K62" t="str">
        <f t="shared" si="3"/>
        <v/>
      </c>
      <c r="L62" s="163" t="str">
        <f>IFERROR(SMALL(K$2:K$100,ROWS($G$2:K62)),"")</f>
        <v/>
      </c>
      <c r="M62" t="str">
        <f t="shared" si="4"/>
        <v/>
      </c>
    </row>
    <row r="63" spans="1:13" x14ac:dyDescent="0.35">
      <c r="A63" s="162">
        <f>ROWS(A$2:$B63)</f>
        <v>62</v>
      </c>
      <c r="B63"/>
      <c r="C63"/>
      <c r="D63"/>
      <c r="E63" s="163" t="str">
        <f t="shared" si="0"/>
        <v>/</v>
      </c>
      <c r="F63" s="162">
        <f>ROWS($B$2:F63)</f>
        <v>62</v>
      </c>
      <c r="G63" s="163" t="str">
        <f>IF(B63=B62,"",IF(LEN(B63)&lt;1,"",A63))</f>
        <v/>
      </c>
      <c r="H63" s="163" t="str">
        <f>IFERROR(SMALL(G$2:G$100,ROWS(G$2:$G63)),"")</f>
        <v/>
      </c>
      <c r="I63" s="163" t="str">
        <f t="shared" si="2"/>
        <v/>
      </c>
      <c r="K63" t="str">
        <f t="shared" si="3"/>
        <v/>
      </c>
      <c r="L63" s="163" t="str">
        <f>IFERROR(SMALL(K$2:K$100,ROWS($G$2:K63)),"")</f>
        <v/>
      </c>
      <c r="M63" t="str">
        <f t="shared" si="4"/>
        <v/>
      </c>
    </row>
    <row r="64" spans="1:13" x14ac:dyDescent="0.35">
      <c r="A64" s="162">
        <f>ROWS(A$2:$B64)</f>
        <v>63</v>
      </c>
      <c r="B64"/>
      <c r="C64"/>
      <c r="D64"/>
      <c r="E64" s="163" t="str">
        <f t="shared" si="0"/>
        <v>/</v>
      </c>
      <c r="F64" s="162">
        <f>ROWS($B$2:F64)</f>
        <v>63</v>
      </c>
      <c r="G64" s="163" t="str">
        <f t="shared" ref="G64:G100" si="5">IF(B64=B63,"",IF(LEN(B64)&lt;1,"",A64))</f>
        <v/>
      </c>
      <c r="H64" s="163" t="str">
        <f>IFERROR(SMALL(G$2:G$100,ROWS(G$2:$G64)),"")</f>
        <v/>
      </c>
      <c r="I64" s="163" t="str">
        <f t="shared" si="2"/>
        <v/>
      </c>
      <c r="K64" t="str">
        <f t="shared" si="3"/>
        <v/>
      </c>
      <c r="L64" s="163" t="str">
        <f>IFERROR(SMALL(K$2:K$100,ROWS($G$2:K64)),"")</f>
        <v/>
      </c>
      <c r="M64" t="str">
        <f t="shared" si="4"/>
        <v/>
      </c>
    </row>
    <row r="65" spans="1:13" x14ac:dyDescent="0.35">
      <c r="A65" s="162">
        <f>ROWS(A$2:$B65)</f>
        <v>64</v>
      </c>
      <c r="B65"/>
      <c r="C65"/>
      <c r="D65"/>
      <c r="E65" s="163" t="str">
        <f t="shared" si="0"/>
        <v>/</v>
      </c>
      <c r="F65" s="162">
        <f>ROWS($B$2:F65)</f>
        <v>64</v>
      </c>
      <c r="G65" s="163" t="str">
        <f t="shared" si="5"/>
        <v/>
      </c>
      <c r="H65" s="163" t="str">
        <f>IFERROR(SMALL(G$2:G$100,ROWS(G$2:$G65)),"")</f>
        <v/>
      </c>
      <c r="I65" s="163" t="str">
        <f t="shared" si="2"/>
        <v/>
      </c>
      <c r="K65" t="str">
        <f t="shared" si="3"/>
        <v/>
      </c>
      <c r="L65" s="163" t="str">
        <f>IFERROR(SMALL(K$2:K$100,ROWS($G$2:K65)),"")</f>
        <v/>
      </c>
      <c r="M65" t="str">
        <f t="shared" si="4"/>
        <v/>
      </c>
    </row>
    <row r="66" spans="1:13" x14ac:dyDescent="0.35">
      <c r="A66" s="162">
        <f>ROWS(A$2:$B66)</f>
        <v>65</v>
      </c>
      <c r="B66"/>
      <c r="C66"/>
      <c r="D66"/>
      <c r="E66" s="163" t="str">
        <f t="shared" si="0"/>
        <v>/</v>
      </c>
      <c r="F66" s="162">
        <f>ROWS($B$2:F66)</f>
        <v>65</v>
      </c>
      <c r="G66" s="163" t="str">
        <f t="shared" si="5"/>
        <v/>
      </c>
      <c r="H66" s="163" t="str">
        <f>IFERROR(SMALL(G$2:G$100,ROWS(G$2:$G66)),"")</f>
        <v/>
      </c>
      <c r="I66" s="163" t="str">
        <f t="shared" ref="I66:I100" si="6">IFERROR(VLOOKUP(H66,A:B,2,0),IF(H65&lt;&gt;"","&lt;Neu&gt;",""))</f>
        <v/>
      </c>
      <c r="K66" t="str">
        <f t="shared" si="3"/>
        <v/>
      </c>
      <c r="L66" s="163" t="str">
        <f>IFERROR(SMALL(K$2:K$100,ROWS($G$2:K66)),"")</f>
        <v/>
      </c>
      <c r="M66" t="str">
        <f t="shared" si="4"/>
        <v/>
      </c>
    </row>
    <row r="67" spans="1:13" x14ac:dyDescent="0.35">
      <c r="A67" s="162">
        <f>ROWS(A$2:$B67)</f>
        <v>66</v>
      </c>
      <c r="B67"/>
      <c r="C67"/>
      <c r="D67"/>
      <c r="E67" s="163" t="str">
        <f t="shared" ref="E67:E100" si="7">MID(TRIM(B67)&amp;"/"&amp;TRIM(C67),1,255)</f>
        <v>/</v>
      </c>
      <c r="F67" s="162">
        <f>ROWS($B$2:F67)</f>
        <v>66</v>
      </c>
      <c r="G67" s="163" t="str">
        <f t="shared" si="5"/>
        <v/>
      </c>
      <c r="H67" s="163" t="str">
        <f>IFERROR(SMALL(G$2:G$100,ROWS(G$2:$G67)),"")</f>
        <v/>
      </c>
      <c r="I67" s="163" t="str">
        <f t="shared" si="6"/>
        <v/>
      </c>
      <c r="K67" t="str">
        <f t="shared" ref="K67:K100" si="8">IF(AND($J$2=B67,$J$2&lt;&gt;0),A67,"")</f>
        <v/>
      </c>
      <c r="L67" s="163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5">
      <c r="A68" s="162">
        <f>ROWS(A$2:$B68)</f>
        <v>67</v>
      </c>
      <c r="B68"/>
      <c r="C68"/>
      <c r="D68"/>
      <c r="E68" s="163" t="str">
        <f t="shared" si="7"/>
        <v>/</v>
      </c>
      <c r="F68" s="162">
        <f>ROWS($B$2:F68)</f>
        <v>67</v>
      </c>
      <c r="G68" s="163" t="str">
        <f t="shared" si="5"/>
        <v/>
      </c>
      <c r="H68" s="163" t="str">
        <f>IFERROR(SMALL(G$2:G$100,ROWS(G$2:$G68)),"")</f>
        <v/>
      </c>
      <c r="I68" s="163" t="str">
        <f t="shared" si="6"/>
        <v/>
      </c>
      <c r="K68" t="str">
        <f t="shared" si="8"/>
        <v/>
      </c>
      <c r="L68" s="163" t="str">
        <f>IFERROR(SMALL(K$2:K$100,ROWS($G$2:K68)),"")</f>
        <v/>
      </c>
      <c r="M68" t="str">
        <f t="shared" si="9"/>
        <v/>
      </c>
    </row>
    <row r="69" spans="1:13" x14ac:dyDescent="0.35">
      <c r="A69" s="162">
        <f>ROWS(A$2:$B69)</f>
        <v>68</v>
      </c>
      <c r="B69"/>
      <c r="C69"/>
      <c r="D69"/>
      <c r="E69" s="163" t="str">
        <f t="shared" si="7"/>
        <v>/</v>
      </c>
      <c r="F69" s="162">
        <f>ROWS($B$2:F69)</f>
        <v>68</v>
      </c>
      <c r="G69" s="163" t="str">
        <f t="shared" si="5"/>
        <v/>
      </c>
      <c r="H69" s="163" t="str">
        <f>IFERROR(SMALL(G$2:G$100,ROWS(G$2:$G69)),"")</f>
        <v/>
      </c>
      <c r="I69" s="163" t="str">
        <f t="shared" si="6"/>
        <v/>
      </c>
      <c r="K69" t="str">
        <f t="shared" si="8"/>
        <v/>
      </c>
      <c r="L69" s="163" t="str">
        <f>IFERROR(SMALL(K$2:K$100,ROWS($G$2:K69)),"")</f>
        <v/>
      </c>
      <c r="M69" t="str">
        <f t="shared" si="9"/>
        <v/>
      </c>
    </row>
    <row r="70" spans="1:13" x14ac:dyDescent="0.35">
      <c r="A70" s="162">
        <f>ROWS(A$2:$B70)</f>
        <v>69</v>
      </c>
      <c r="B70"/>
      <c r="C70"/>
      <c r="D70"/>
      <c r="E70" s="163" t="str">
        <f t="shared" si="7"/>
        <v>/</v>
      </c>
      <c r="F70" s="162">
        <f>ROWS($B$2:F70)</f>
        <v>69</v>
      </c>
      <c r="G70" s="163" t="str">
        <f t="shared" si="5"/>
        <v/>
      </c>
      <c r="H70" s="163" t="str">
        <f>IFERROR(SMALL(G$2:G$100,ROWS(G$2:$G70)),"")</f>
        <v/>
      </c>
      <c r="I70" s="163" t="str">
        <f t="shared" si="6"/>
        <v/>
      </c>
      <c r="K70" t="str">
        <f t="shared" si="8"/>
        <v/>
      </c>
      <c r="L70" s="163" t="str">
        <f>IFERROR(SMALL(K$2:K$100,ROWS($G$2:K70)),"")</f>
        <v/>
      </c>
      <c r="M70" t="str">
        <f t="shared" si="9"/>
        <v/>
      </c>
    </row>
    <row r="71" spans="1:13" x14ac:dyDescent="0.35">
      <c r="A71" s="162">
        <f>ROWS(A$2:$B71)</f>
        <v>70</v>
      </c>
      <c r="B71"/>
      <c r="C71"/>
      <c r="D71"/>
      <c r="E71" s="163" t="str">
        <f t="shared" si="7"/>
        <v>/</v>
      </c>
      <c r="F71" s="162">
        <f>ROWS($B$2:F71)</f>
        <v>70</v>
      </c>
      <c r="G71" s="163" t="str">
        <f t="shared" si="5"/>
        <v/>
      </c>
      <c r="H71" s="163" t="str">
        <f>IFERROR(SMALL(G$2:G$100,ROWS(G$2:$G71)),"")</f>
        <v/>
      </c>
      <c r="I71" s="163" t="str">
        <f t="shared" si="6"/>
        <v/>
      </c>
      <c r="K71" t="str">
        <f t="shared" si="8"/>
        <v/>
      </c>
      <c r="L71" s="163" t="str">
        <f>IFERROR(SMALL(K$2:K$100,ROWS($G$2:K71)),"")</f>
        <v/>
      </c>
      <c r="M71" t="str">
        <f t="shared" si="9"/>
        <v/>
      </c>
    </row>
    <row r="72" spans="1:13" x14ac:dyDescent="0.35">
      <c r="A72" s="162">
        <f>ROWS(A$2:$B72)</f>
        <v>71</v>
      </c>
      <c r="B72"/>
      <c r="C72"/>
      <c r="D72"/>
      <c r="E72" s="163" t="str">
        <f t="shared" si="7"/>
        <v>/</v>
      </c>
      <c r="F72" s="162">
        <f>ROWS($B$2:F72)</f>
        <v>71</v>
      </c>
      <c r="G72" s="163" t="str">
        <f t="shared" si="5"/>
        <v/>
      </c>
      <c r="H72" s="163" t="str">
        <f>IFERROR(SMALL(G$2:G$100,ROWS(G$2:$G72)),"")</f>
        <v/>
      </c>
      <c r="I72" s="163" t="str">
        <f t="shared" si="6"/>
        <v/>
      </c>
      <c r="K72" t="str">
        <f t="shared" si="8"/>
        <v/>
      </c>
      <c r="L72" s="163" t="str">
        <f>IFERROR(SMALL(K$2:K$100,ROWS($G$2:K72)),"")</f>
        <v/>
      </c>
      <c r="M72" t="str">
        <f t="shared" si="9"/>
        <v/>
      </c>
    </row>
    <row r="73" spans="1:13" x14ac:dyDescent="0.35">
      <c r="A73" s="162">
        <f>ROWS(A$2:$B73)</f>
        <v>72</v>
      </c>
      <c r="B73"/>
      <c r="C73"/>
      <c r="D73"/>
      <c r="E73" s="163" t="str">
        <f t="shared" si="7"/>
        <v>/</v>
      </c>
      <c r="F73" s="162">
        <f>ROWS($B$2:F73)</f>
        <v>72</v>
      </c>
      <c r="G73" s="163" t="str">
        <f t="shared" si="5"/>
        <v/>
      </c>
      <c r="H73" s="163" t="str">
        <f>IFERROR(SMALL(G$2:G$100,ROWS(G$2:$G73)),"")</f>
        <v/>
      </c>
      <c r="I73" s="163" t="str">
        <f t="shared" si="6"/>
        <v/>
      </c>
      <c r="K73" t="str">
        <f t="shared" si="8"/>
        <v/>
      </c>
      <c r="L73" s="163" t="str">
        <f>IFERROR(SMALL(K$2:K$100,ROWS($G$2:K73)),"")</f>
        <v/>
      </c>
      <c r="M73" t="str">
        <f t="shared" si="9"/>
        <v/>
      </c>
    </row>
    <row r="74" spans="1:13" x14ac:dyDescent="0.35">
      <c r="A74" s="162">
        <f>ROWS(A$2:$B74)</f>
        <v>73</v>
      </c>
      <c r="B74"/>
      <c r="C74"/>
      <c r="D74"/>
      <c r="E74" s="163" t="str">
        <f t="shared" si="7"/>
        <v>/</v>
      </c>
      <c r="F74" s="162">
        <f>ROWS($B$2:F74)</f>
        <v>73</v>
      </c>
      <c r="G74" s="163" t="str">
        <f t="shared" si="5"/>
        <v/>
      </c>
      <c r="H74" s="163" t="str">
        <f>IFERROR(SMALL(G$2:G$100,ROWS(G$2:$G74)),"")</f>
        <v/>
      </c>
      <c r="I74" s="163" t="str">
        <f t="shared" si="6"/>
        <v/>
      </c>
      <c r="K74" t="str">
        <f t="shared" si="8"/>
        <v/>
      </c>
      <c r="L74" s="163" t="str">
        <f>IFERROR(SMALL(K$2:K$100,ROWS($G$2:K74)),"")</f>
        <v/>
      </c>
      <c r="M74" t="str">
        <f t="shared" si="9"/>
        <v/>
      </c>
    </row>
    <row r="75" spans="1:13" x14ac:dyDescent="0.35">
      <c r="A75" s="162">
        <f>ROWS(A$2:$B75)</f>
        <v>74</v>
      </c>
      <c r="B75"/>
      <c r="C75"/>
      <c r="D75"/>
      <c r="E75" s="163" t="str">
        <f t="shared" si="7"/>
        <v>/</v>
      </c>
      <c r="F75" s="162">
        <f>ROWS($B$2:F75)</f>
        <v>74</v>
      </c>
      <c r="G75" s="163" t="str">
        <f t="shared" si="5"/>
        <v/>
      </c>
      <c r="H75" s="163" t="str">
        <f>IFERROR(SMALL(G$2:G$100,ROWS(G$2:$G75)),"")</f>
        <v/>
      </c>
      <c r="I75" s="163" t="str">
        <f t="shared" si="6"/>
        <v/>
      </c>
      <c r="K75" t="str">
        <f t="shared" si="8"/>
        <v/>
      </c>
      <c r="L75" s="163" t="str">
        <f>IFERROR(SMALL(K$2:K$100,ROWS($G$2:K75)),"")</f>
        <v/>
      </c>
      <c r="M75" t="str">
        <f t="shared" si="9"/>
        <v/>
      </c>
    </row>
    <row r="76" spans="1:13" x14ac:dyDescent="0.35">
      <c r="A76" s="162">
        <f>ROWS(A$2:$B76)</f>
        <v>75</v>
      </c>
      <c r="B76"/>
      <c r="C76"/>
      <c r="D76"/>
      <c r="E76" s="163" t="str">
        <f t="shared" si="7"/>
        <v>/</v>
      </c>
      <c r="F76" s="162">
        <f>ROWS($B$2:F76)</f>
        <v>75</v>
      </c>
      <c r="G76" s="163" t="str">
        <f t="shared" si="5"/>
        <v/>
      </c>
      <c r="H76" s="163" t="str">
        <f>IFERROR(SMALL(G$2:G$100,ROWS(G$2:$G76)),"")</f>
        <v/>
      </c>
      <c r="I76" s="163" t="str">
        <f t="shared" si="6"/>
        <v/>
      </c>
      <c r="K76" t="str">
        <f t="shared" si="8"/>
        <v/>
      </c>
      <c r="L76" s="163" t="str">
        <f>IFERROR(SMALL(K$2:K$100,ROWS($G$2:K76)),"")</f>
        <v/>
      </c>
      <c r="M76" t="str">
        <f t="shared" si="9"/>
        <v/>
      </c>
    </row>
    <row r="77" spans="1:13" x14ac:dyDescent="0.35">
      <c r="A77" s="162">
        <f>ROWS(A$2:$B77)</f>
        <v>76</v>
      </c>
      <c r="B77"/>
      <c r="C77"/>
      <c r="D77"/>
      <c r="E77" s="163" t="str">
        <f t="shared" si="7"/>
        <v>/</v>
      </c>
      <c r="F77" s="162">
        <f>ROWS($B$2:F77)</f>
        <v>76</v>
      </c>
      <c r="G77" s="163" t="str">
        <f t="shared" si="5"/>
        <v/>
      </c>
      <c r="H77" s="163" t="str">
        <f>IFERROR(SMALL(G$2:G$100,ROWS(G$2:$G77)),"")</f>
        <v/>
      </c>
      <c r="I77" s="163" t="str">
        <f t="shared" si="6"/>
        <v/>
      </c>
      <c r="K77" t="str">
        <f t="shared" si="8"/>
        <v/>
      </c>
      <c r="L77" s="163" t="str">
        <f>IFERROR(SMALL(K$2:K$100,ROWS($G$2:K77)),"")</f>
        <v/>
      </c>
      <c r="M77" t="str">
        <f t="shared" si="9"/>
        <v/>
      </c>
    </row>
    <row r="78" spans="1:13" x14ac:dyDescent="0.35">
      <c r="A78" s="162">
        <f>ROWS(A$2:$B78)</f>
        <v>77</v>
      </c>
      <c r="B78"/>
      <c r="C78"/>
      <c r="D78"/>
      <c r="E78" s="163" t="str">
        <f t="shared" si="7"/>
        <v>/</v>
      </c>
      <c r="F78" s="162">
        <f>ROWS($B$2:F78)</f>
        <v>77</v>
      </c>
      <c r="G78" s="163" t="str">
        <f t="shared" si="5"/>
        <v/>
      </c>
      <c r="H78" s="163" t="str">
        <f>IFERROR(SMALL(G$2:G$100,ROWS(G$2:$G78)),"")</f>
        <v/>
      </c>
      <c r="I78" s="163" t="str">
        <f t="shared" si="6"/>
        <v/>
      </c>
      <c r="K78" t="str">
        <f t="shared" si="8"/>
        <v/>
      </c>
      <c r="L78" s="163" t="str">
        <f>IFERROR(SMALL(K$2:K$100,ROWS($G$2:K78)),"")</f>
        <v/>
      </c>
      <c r="M78" t="str">
        <f t="shared" si="9"/>
        <v/>
      </c>
    </row>
    <row r="79" spans="1:13" x14ac:dyDescent="0.35">
      <c r="A79" s="162">
        <f>ROWS(A$2:$B79)</f>
        <v>78</v>
      </c>
      <c r="B79"/>
      <c r="C79"/>
      <c r="D79"/>
      <c r="E79" s="163" t="str">
        <f t="shared" si="7"/>
        <v>/</v>
      </c>
      <c r="F79" s="162">
        <f>ROWS($B$2:F79)</f>
        <v>78</v>
      </c>
      <c r="G79" s="163" t="str">
        <f t="shared" si="5"/>
        <v/>
      </c>
      <c r="H79" s="163" t="str">
        <f>IFERROR(SMALL(G$2:G$100,ROWS(G$2:$G79)),"")</f>
        <v/>
      </c>
      <c r="I79" s="163" t="str">
        <f t="shared" si="6"/>
        <v/>
      </c>
      <c r="K79" t="str">
        <f t="shared" si="8"/>
        <v/>
      </c>
      <c r="L79" s="163" t="str">
        <f>IFERROR(SMALL(K$2:K$100,ROWS($G$2:K79)),"")</f>
        <v/>
      </c>
      <c r="M79" t="str">
        <f t="shared" si="9"/>
        <v/>
      </c>
    </row>
    <row r="80" spans="1:13" x14ac:dyDescent="0.35">
      <c r="A80" s="162">
        <f>ROWS(A$2:$B80)</f>
        <v>79</v>
      </c>
      <c r="B80"/>
      <c r="C80"/>
      <c r="D80"/>
      <c r="E80" s="163" t="str">
        <f t="shared" si="7"/>
        <v>/</v>
      </c>
      <c r="F80" s="162">
        <f>ROWS($B$2:F80)</f>
        <v>79</v>
      </c>
      <c r="G80" s="163" t="str">
        <f t="shared" si="5"/>
        <v/>
      </c>
      <c r="H80" s="163" t="str">
        <f>IFERROR(SMALL(G$2:G$100,ROWS(G$2:$G80)),"")</f>
        <v/>
      </c>
      <c r="I80" s="163" t="str">
        <f t="shared" si="6"/>
        <v/>
      </c>
      <c r="K80" t="str">
        <f t="shared" si="8"/>
        <v/>
      </c>
      <c r="L80" s="163" t="str">
        <f>IFERROR(SMALL(K$2:K$100,ROWS($G$2:K80)),"")</f>
        <v/>
      </c>
      <c r="M80" t="str">
        <f t="shared" si="9"/>
        <v/>
      </c>
    </row>
    <row r="81" spans="1:13" x14ac:dyDescent="0.35">
      <c r="A81" s="162">
        <f>ROWS(A$2:$B81)</f>
        <v>80</v>
      </c>
      <c r="B81"/>
      <c r="C81"/>
      <c r="D81"/>
      <c r="E81" s="163" t="str">
        <f t="shared" si="7"/>
        <v>/</v>
      </c>
      <c r="F81" s="162">
        <f>ROWS($B$2:F81)</f>
        <v>80</v>
      </c>
      <c r="G81" s="163" t="str">
        <f t="shared" si="5"/>
        <v/>
      </c>
      <c r="H81" s="163" t="str">
        <f>IFERROR(SMALL(G$2:G$100,ROWS(G$2:$G81)),"")</f>
        <v/>
      </c>
      <c r="I81" s="163" t="str">
        <f t="shared" si="6"/>
        <v/>
      </c>
      <c r="K81" t="str">
        <f t="shared" si="8"/>
        <v/>
      </c>
      <c r="L81" s="163" t="str">
        <f>IFERROR(SMALL(K$2:K$100,ROWS($G$2:K81)),"")</f>
        <v/>
      </c>
      <c r="M81" t="str">
        <f t="shared" si="9"/>
        <v/>
      </c>
    </row>
    <row r="82" spans="1:13" x14ac:dyDescent="0.35">
      <c r="A82" s="162">
        <f>ROWS(A$2:$B82)</f>
        <v>81</v>
      </c>
      <c r="B82"/>
      <c r="C82"/>
      <c r="D82"/>
      <c r="E82" s="163" t="str">
        <f t="shared" si="7"/>
        <v>/</v>
      </c>
      <c r="F82" s="162">
        <f>ROWS($B$2:F82)</f>
        <v>81</v>
      </c>
      <c r="G82" s="163" t="str">
        <f t="shared" si="5"/>
        <v/>
      </c>
      <c r="H82" s="163" t="str">
        <f>IFERROR(SMALL(G$2:G$100,ROWS(G$2:$G82)),"")</f>
        <v/>
      </c>
      <c r="I82" s="163" t="str">
        <f t="shared" si="6"/>
        <v/>
      </c>
      <c r="K82" t="str">
        <f t="shared" si="8"/>
        <v/>
      </c>
      <c r="L82" s="163" t="str">
        <f>IFERROR(SMALL(K$2:K$100,ROWS($G$2:K82)),"")</f>
        <v/>
      </c>
      <c r="M82" t="str">
        <f t="shared" si="9"/>
        <v/>
      </c>
    </row>
    <row r="83" spans="1:13" x14ac:dyDescent="0.35">
      <c r="A83" s="162">
        <f>ROWS(A$2:$B83)</f>
        <v>82</v>
      </c>
      <c r="B83"/>
      <c r="C83"/>
      <c r="D83"/>
      <c r="E83" s="163" t="str">
        <f t="shared" si="7"/>
        <v>/</v>
      </c>
      <c r="F83" s="162">
        <f>ROWS($B$2:F83)</f>
        <v>82</v>
      </c>
      <c r="G83" s="163" t="str">
        <f t="shared" si="5"/>
        <v/>
      </c>
      <c r="H83" s="163" t="str">
        <f>IFERROR(SMALL(G$2:G$100,ROWS(G$2:$G83)),"")</f>
        <v/>
      </c>
      <c r="I83" s="163" t="str">
        <f t="shared" si="6"/>
        <v/>
      </c>
      <c r="K83" t="str">
        <f t="shared" si="8"/>
        <v/>
      </c>
      <c r="L83" s="163" t="str">
        <f>IFERROR(SMALL(K$2:K$100,ROWS($G$2:K83)),"")</f>
        <v/>
      </c>
      <c r="M83" t="str">
        <f t="shared" si="9"/>
        <v/>
      </c>
    </row>
    <row r="84" spans="1:13" x14ac:dyDescent="0.35">
      <c r="A84" s="162">
        <f>ROWS(A$2:$B84)</f>
        <v>83</v>
      </c>
      <c r="B84"/>
      <c r="C84"/>
      <c r="D84"/>
      <c r="E84" s="163" t="str">
        <f t="shared" si="7"/>
        <v>/</v>
      </c>
      <c r="F84" s="162">
        <f>ROWS($B$2:F84)</f>
        <v>83</v>
      </c>
      <c r="G84" s="163" t="str">
        <f t="shared" si="5"/>
        <v/>
      </c>
      <c r="H84" s="163" t="str">
        <f>IFERROR(SMALL(G$2:G$100,ROWS(G$2:$G84)),"")</f>
        <v/>
      </c>
      <c r="I84" s="163" t="str">
        <f t="shared" si="6"/>
        <v/>
      </c>
      <c r="K84" t="str">
        <f t="shared" si="8"/>
        <v/>
      </c>
      <c r="L84" s="163" t="str">
        <f>IFERROR(SMALL(K$2:K$100,ROWS($G$2:K84)),"")</f>
        <v/>
      </c>
      <c r="M84" t="str">
        <f t="shared" si="9"/>
        <v/>
      </c>
    </row>
    <row r="85" spans="1:13" x14ac:dyDescent="0.35">
      <c r="A85" s="162">
        <f>ROWS(A$2:$B85)</f>
        <v>84</v>
      </c>
      <c r="B85"/>
      <c r="C85"/>
      <c r="D85"/>
      <c r="E85" s="163" t="str">
        <f t="shared" si="7"/>
        <v>/</v>
      </c>
      <c r="F85" s="162">
        <f>ROWS($B$2:F85)</f>
        <v>84</v>
      </c>
      <c r="G85" s="163" t="str">
        <f t="shared" si="5"/>
        <v/>
      </c>
      <c r="H85" s="163" t="str">
        <f>IFERROR(SMALL(G$2:G$100,ROWS(G$2:$G85)),"")</f>
        <v/>
      </c>
      <c r="I85" s="163" t="str">
        <f t="shared" si="6"/>
        <v/>
      </c>
      <c r="K85" t="str">
        <f t="shared" si="8"/>
        <v/>
      </c>
      <c r="L85" s="163" t="str">
        <f>IFERROR(SMALL(K$2:K$100,ROWS($G$2:K85)),"")</f>
        <v/>
      </c>
      <c r="M85" t="str">
        <f t="shared" si="9"/>
        <v/>
      </c>
    </row>
    <row r="86" spans="1:13" x14ac:dyDescent="0.35">
      <c r="A86" s="162">
        <f>ROWS(A$2:$B86)</f>
        <v>85</v>
      </c>
      <c r="B86"/>
      <c r="C86"/>
      <c r="D86"/>
      <c r="E86" s="163" t="str">
        <f t="shared" si="7"/>
        <v>/</v>
      </c>
      <c r="F86" s="162">
        <f>ROWS($B$2:F86)</f>
        <v>85</v>
      </c>
      <c r="G86" s="163" t="str">
        <f t="shared" si="5"/>
        <v/>
      </c>
      <c r="H86" s="163" t="str">
        <f>IFERROR(SMALL(G$2:G$100,ROWS(G$2:$G86)),"")</f>
        <v/>
      </c>
      <c r="I86" s="163" t="str">
        <f t="shared" si="6"/>
        <v/>
      </c>
      <c r="K86" t="str">
        <f t="shared" si="8"/>
        <v/>
      </c>
      <c r="L86" s="163" t="str">
        <f>IFERROR(SMALL(K$2:K$100,ROWS($G$2:K86)),"")</f>
        <v/>
      </c>
      <c r="M86" t="str">
        <f t="shared" si="9"/>
        <v/>
      </c>
    </row>
    <row r="87" spans="1:13" x14ac:dyDescent="0.35">
      <c r="A87" s="162">
        <f>ROWS(A$2:$B87)</f>
        <v>86</v>
      </c>
      <c r="B87"/>
      <c r="C87"/>
      <c r="D87"/>
      <c r="E87" s="163" t="str">
        <f t="shared" si="7"/>
        <v>/</v>
      </c>
      <c r="F87" s="162">
        <f>ROWS($B$2:F87)</f>
        <v>86</v>
      </c>
      <c r="G87" s="163" t="str">
        <f t="shared" si="5"/>
        <v/>
      </c>
      <c r="H87" s="163" t="str">
        <f>IFERROR(SMALL(G$2:G$100,ROWS(G$2:$G87)),"")</f>
        <v/>
      </c>
      <c r="I87" s="163" t="str">
        <f t="shared" si="6"/>
        <v/>
      </c>
      <c r="K87" t="str">
        <f t="shared" si="8"/>
        <v/>
      </c>
      <c r="L87" s="163" t="str">
        <f>IFERROR(SMALL(K$2:K$100,ROWS($G$2:K87)),"")</f>
        <v/>
      </c>
      <c r="M87" t="str">
        <f t="shared" si="9"/>
        <v/>
      </c>
    </row>
    <row r="88" spans="1:13" x14ac:dyDescent="0.35">
      <c r="A88" s="162">
        <f>ROWS(A$2:$B88)</f>
        <v>87</v>
      </c>
      <c r="B88"/>
      <c r="C88"/>
      <c r="D88"/>
      <c r="E88" s="163" t="str">
        <f t="shared" si="7"/>
        <v>/</v>
      </c>
      <c r="F88" s="162">
        <f>ROWS($B$2:F88)</f>
        <v>87</v>
      </c>
      <c r="G88" s="163" t="str">
        <f t="shared" si="5"/>
        <v/>
      </c>
      <c r="H88" s="163" t="str">
        <f>IFERROR(SMALL(G$2:G$100,ROWS(G$2:$G88)),"")</f>
        <v/>
      </c>
      <c r="I88" s="163" t="str">
        <f t="shared" si="6"/>
        <v/>
      </c>
      <c r="K88" t="str">
        <f t="shared" si="8"/>
        <v/>
      </c>
      <c r="L88" s="163" t="str">
        <f>IFERROR(SMALL(K$2:K$100,ROWS($G$2:K88)),"")</f>
        <v/>
      </c>
      <c r="M88" t="str">
        <f t="shared" si="9"/>
        <v/>
      </c>
    </row>
    <row r="89" spans="1:13" x14ac:dyDescent="0.35">
      <c r="A89" s="162">
        <f>ROWS(A$2:$B89)</f>
        <v>88</v>
      </c>
      <c r="B89"/>
      <c r="C89"/>
      <c r="D89"/>
      <c r="E89" s="163" t="str">
        <f t="shared" si="7"/>
        <v>/</v>
      </c>
      <c r="F89" s="162">
        <f>ROWS($B$2:F89)</f>
        <v>88</v>
      </c>
      <c r="G89" s="163" t="str">
        <f t="shared" si="5"/>
        <v/>
      </c>
      <c r="H89" s="163" t="str">
        <f>IFERROR(SMALL(G$2:G$100,ROWS(G$2:$G89)),"")</f>
        <v/>
      </c>
      <c r="I89" s="163" t="str">
        <f t="shared" si="6"/>
        <v/>
      </c>
      <c r="K89" t="str">
        <f t="shared" si="8"/>
        <v/>
      </c>
      <c r="L89" s="163" t="str">
        <f>IFERROR(SMALL(K$2:K$100,ROWS($G$2:K89)),"")</f>
        <v/>
      </c>
      <c r="M89" t="str">
        <f t="shared" si="9"/>
        <v/>
      </c>
    </row>
    <row r="90" spans="1:13" x14ac:dyDescent="0.35">
      <c r="A90" s="162">
        <f>ROWS(A$2:$B90)</f>
        <v>89</v>
      </c>
      <c r="B90"/>
      <c r="C90"/>
      <c r="D90"/>
      <c r="E90" s="163" t="str">
        <f t="shared" si="7"/>
        <v>/</v>
      </c>
      <c r="F90" s="162">
        <f>ROWS($B$2:F90)</f>
        <v>89</v>
      </c>
      <c r="G90" s="163" t="str">
        <f t="shared" si="5"/>
        <v/>
      </c>
      <c r="H90" s="163" t="str">
        <f>IFERROR(SMALL(G$2:G$100,ROWS(G$2:$G90)),"")</f>
        <v/>
      </c>
      <c r="I90" s="163" t="str">
        <f t="shared" si="6"/>
        <v/>
      </c>
      <c r="K90" t="str">
        <f t="shared" si="8"/>
        <v/>
      </c>
      <c r="L90" s="163" t="str">
        <f>IFERROR(SMALL(K$2:K$100,ROWS($G$2:K90)),"")</f>
        <v/>
      </c>
      <c r="M90" t="str">
        <f t="shared" si="9"/>
        <v/>
      </c>
    </row>
    <row r="91" spans="1:13" x14ac:dyDescent="0.35">
      <c r="A91" s="162">
        <f>ROWS(A$2:$B91)</f>
        <v>90</v>
      </c>
      <c r="B91"/>
      <c r="C91"/>
      <c r="D91"/>
      <c r="E91" s="163" t="str">
        <f t="shared" si="7"/>
        <v>/</v>
      </c>
      <c r="F91" s="162">
        <f>ROWS($B$2:F91)</f>
        <v>90</v>
      </c>
      <c r="G91" s="163" t="str">
        <f t="shared" si="5"/>
        <v/>
      </c>
      <c r="H91" s="163" t="str">
        <f>IFERROR(SMALL(G$2:G$100,ROWS(G$2:$G91)),"")</f>
        <v/>
      </c>
      <c r="I91" s="163" t="str">
        <f t="shared" si="6"/>
        <v/>
      </c>
      <c r="K91" t="str">
        <f t="shared" si="8"/>
        <v/>
      </c>
      <c r="L91" s="163" t="str">
        <f>IFERROR(SMALL(K$2:K$100,ROWS($G$2:K91)),"")</f>
        <v/>
      </c>
      <c r="M91" t="str">
        <f t="shared" si="9"/>
        <v/>
      </c>
    </row>
    <row r="92" spans="1:13" x14ac:dyDescent="0.35">
      <c r="A92" s="162">
        <f>ROWS(A$2:$B92)</f>
        <v>91</v>
      </c>
      <c r="B92"/>
      <c r="C92"/>
      <c r="D92"/>
      <c r="E92" s="163" t="str">
        <f t="shared" si="7"/>
        <v>/</v>
      </c>
      <c r="F92" s="162">
        <f>ROWS($B$2:F92)</f>
        <v>91</v>
      </c>
      <c r="G92" s="163" t="str">
        <f t="shared" si="5"/>
        <v/>
      </c>
      <c r="H92" s="163" t="str">
        <f>IFERROR(SMALL(G$2:G$100,ROWS(G$2:$G92)),"")</f>
        <v/>
      </c>
      <c r="I92" s="163" t="str">
        <f t="shared" si="6"/>
        <v/>
      </c>
      <c r="K92" t="str">
        <f t="shared" si="8"/>
        <v/>
      </c>
      <c r="L92" s="163" t="str">
        <f>IFERROR(SMALL(K$2:K$100,ROWS($G$2:K92)),"")</f>
        <v/>
      </c>
      <c r="M92" t="str">
        <f t="shared" si="9"/>
        <v/>
      </c>
    </row>
    <row r="93" spans="1:13" x14ac:dyDescent="0.35">
      <c r="A93" s="162">
        <f>ROWS(A$2:$B93)</f>
        <v>92</v>
      </c>
      <c r="B93"/>
      <c r="C93"/>
      <c r="D93"/>
      <c r="E93" s="163" t="str">
        <f t="shared" si="7"/>
        <v>/</v>
      </c>
      <c r="F93" s="162">
        <f>ROWS($B$2:F93)</f>
        <v>92</v>
      </c>
      <c r="G93" s="163" t="str">
        <f t="shared" si="5"/>
        <v/>
      </c>
      <c r="H93" s="163" t="str">
        <f>IFERROR(SMALL(G$2:G$100,ROWS(G$2:$G93)),"")</f>
        <v/>
      </c>
      <c r="I93" s="163" t="str">
        <f t="shared" si="6"/>
        <v/>
      </c>
      <c r="K93" t="str">
        <f t="shared" si="8"/>
        <v/>
      </c>
      <c r="L93" s="163" t="str">
        <f>IFERROR(SMALL(K$2:K$100,ROWS($G$2:K93)),"")</f>
        <v/>
      </c>
      <c r="M93" t="str">
        <f t="shared" si="9"/>
        <v/>
      </c>
    </row>
    <row r="94" spans="1:13" x14ac:dyDescent="0.35">
      <c r="A94" s="162">
        <f>ROWS(A$2:$B94)</f>
        <v>93</v>
      </c>
      <c r="B94"/>
      <c r="C94"/>
      <c r="D94"/>
      <c r="E94" s="163" t="str">
        <f t="shared" si="7"/>
        <v>/</v>
      </c>
      <c r="F94" s="162">
        <f>ROWS($B$2:F94)</f>
        <v>93</v>
      </c>
      <c r="G94" s="163" t="str">
        <f t="shared" si="5"/>
        <v/>
      </c>
      <c r="H94" s="163" t="str">
        <f>IFERROR(SMALL(G$2:G$100,ROWS(G$2:$G94)),"")</f>
        <v/>
      </c>
      <c r="I94" s="163" t="str">
        <f t="shared" si="6"/>
        <v/>
      </c>
      <c r="K94" t="str">
        <f t="shared" si="8"/>
        <v/>
      </c>
      <c r="L94" s="163" t="str">
        <f>IFERROR(SMALL(K$2:K$100,ROWS($G$2:K94)),"")</f>
        <v/>
      </c>
      <c r="M94" t="str">
        <f t="shared" si="9"/>
        <v/>
      </c>
    </row>
    <row r="95" spans="1:13" x14ac:dyDescent="0.35">
      <c r="A95" s="162">
        <f>ROWS(A$2:$B95)</f>
        <v>94</v>
      </c>
      <c r="B95"/>
      <c r="C95"/>
      <c r="D95"/>
      <c r="E95" s="163" t="str">
        <f t="shared" si="7"/>
        <v>/</v>
      </c>
      <c r="F95" s="162">
        <f>ROWS($B$2:F95)</f>
        <v>94</v>
      </c>
      <c r="G95" s="163" t="str">
        <f t="shared" si="5"/>
        <v/>
      </c>
      <c r="H95" s="163" t="str">
        <f>IFERROR(SMALL(G$2:G$100,ROWS(G$2:$G95)),"")</f>
        <v/>
      </c>
      <c r="I95" s="163" t="str">
        <f t="shared" si="6"/>
        <v/>
      </c>
      <c r="K95" t="str">
        <f t="shared" si="8"/>
        <v/>
      </c>
      <c r="L95" s="163" t="str">
        <f>IFERROR(SMALL(K$2:K$100,ROWS($G$2:K95)),"")</f>
        <v/>
      </c>
      <c r="M95" t="str">
        <f t="shared" si="9"/>
        <v/>
      </c>
    </row>
    <row r="96" spans="1:13" x14ac:dyDescent="0.35">
      <c r="A96" s="162">
        <f>ROWS(A$2:$B96)</f>
        <v>95</v>
      </c>
      <c r="B96"/>
      <c r="C96"/>
      <c r="D96"/>
      <c r="E96" s="163" t="str">
        <f t="shared" si="7"/>
        <v>/</v>
      </c>
      <c r="F96" s="162">
        <f>ROWS($B$2:F96)</f>
        <v>95</v>
      </c>
      <c r="G96" s="163" t="str">
        <f t="shared" si="5"/>
        <v/>
      </c>
      <c r="H96" s="163" t="str">
        <f>IFERROR(SMALL(G$2:G$100,ROWS(G$2:$G96)),"")</f>
        <v/>
      </c>
      <c r="I96" s="163" t="str">
        <f t="shared" si="6"/>
        <v/>
      </c>
      <c r="K96" t="str">
        <f t="shared" si="8"/>
        <v/>
      </c>
      <c r="L96" s="163" t="str">
        <f>IFERROR(SMALL(K$2:K$100,ROWS($G$2:K96)),"")</f>
        <v/>
      </c>
      <c r="M96" t="str">
        <f t="shared" si="9"/>
        <v/>
      </c>
    </row>
    <row r="97" spans="1:13" x14ac:dyDescent="0.35">
      <c r="A97" s="162">
        <f>ROWS(A$2:$B97)</f>
        <v>96</v>
      </c>
      <c r="B97"/>
      <c r="C97"/>
      <c r="D97"/>
      <c r="E97" s="163" t="str">
        <f t="shared" si="7"/>
        <v>/</v>
      </c>
      <c r="F97" s="162">
        <f>ROWS($B$2:F97)</f>
        <v>96</v>
      </c>
      <c r="G97" s="163" t="str">
        <f t="shared" si="5"/>
        <v/>
      </c>
      <c r="H97" s="163" t="str">
        <f>IFERROR(SMALL(G$2:G$100,ROWS(G$2:$G97)),"")</f>
        <v/>
      </c>
      <c r="I97" s="163" t="str">
        <f t="shared" si="6"/>
        <v/>
      </c>
      <c r="K97" t="str">
        <f t="shared" si="8"/>
        <v/>
      </c>
      <c r="L97" s="163" t="str">
        <f>IFERROR(SMALL(K$2:K$100,ROWS($G$2:K97)),"")</f>
        <v/>
      </c>
      <c r="M97" t="str">
        <f t="shared" si="9"/>
        <v/>
      </c>
    </row>
    <row r="98" spans="1:13" x14ac:dyDescent="0.35">
      <c r="A98" s="162">
        <f>ROWS(A$2:$B98)</f>
        <v>97</v>
      </c>
      <c r="B98"/>
      <c r="C98"/>
      <c r="D98"/>
      <c r="E98" s="163" t="str">
        <f t="shared" si="7"/>
        <v>/</v>
      </c>
      <c r="F98" s="162">
        <f>ROWS($B$2:F98)</f>
        <v>97</v>
      </c>
      <c r="G98" s="163" t="str">
        <f t="shared" si="5"/>
        <v/>
      </c>
      <c r="H98" s="163" t="str">
        <f>IFERROR(SMALL(G$2:G$100,ROWS(G$2:$G98)),"")</f>
        <v/>
      </c>
      <c r="I98" s="163" t="str">
        <f t="shared" si="6"/>
        <v/>
      </c>
      <c r="K98" t="str">
        <f t="shared" si="8"/>
        <v/>
      </c>
      <c r="L98" s="163" t="str">
        <f>IFERROR(SMALL(K$2:K$100,ROWS($G$2:K98)),"")</f>
        <v/>
      </c>
      <c r="M98" t="str">
        <f t="shared" si="9"/>
        <v/>
      </c>
    </row>
    <row r="99" spans="1:13" x14ac:dyDescent="0.35">
      <c r="A99" s="162">
        <f>ROWS(A$2:$B99)</f>
        <v>98</v>
      </c>
      <c r="B99"/>
      <c r="C99"/>
      <c r="D99"/>
      <c r="E99" s="163" t="str">
        <f t="shared" si="7"/>
        <v>/</v>
      </c>
      <c r="F99" s="162">
        <f>ROWS($B$2:F99)</f>
        <v>98</v>
      </c>
      <c r="G99" s="163" t="str">
        <f t="shared" si="5"/>
        <v/>
      </c>
      <c r="H99" s="163" t="str">
        <f>IFERROR(SMALL(G$2:G$100,ROWS(G$2:$G99)),"")</f>
        <v/>
      </c>
      <c r="I99" s="163" t="str">
        <f t="shared" si="6"/>
        <v/>
      </c>
      <c r="K99" t="str">
        <f t="shared" si="8"/>
        <v/>
      </c>
      <c r="L99" s="163" t="str">
        <f>IFERROR(SMALL(K$2:K$100,ROWS($G$2:K99)),"")</f>
        <v/>
      </c>
      <c r="M99" t="str">
        <f t="shared" si="9"/>
        <v/>
      </c>
    </row>
    <row r="100" spans="1:13" x14ac:dyDescent="0.35">
      <c r="A100" s="162">
        <f>ROWS(A$2:$B100)</f>
        <v>99</v>
      </c>
      <c r="B100"/>
      <c r="C100"/>
      <c r="D100"/>
      <c r="E100" s="163" t="str">
        <f t="shared" si="7"/>
        <v>/</v>
      </c>
      <c r="F100" s="162">
        <f>ROWS($B$2:F100)</f>
        <v>99</v>
      </c>
      <c r="G100" s="163" t="str">
        <f t="shared" si="5"/>
        <v/>
      </c>
      <c r="H100" s="163" t="str">
        <f>IFERROR(SMALL(G$2:G$100,ROWS(G$2:$G100)),"")</f>
        <v/>
      </c>
      <c r="I100" s="163" t="str">
        <f t="shared" si="6"/>
        <v/>
      </c>
      <c r="K100" t="str">
        <f t="shared" si="8"/>
        <v/>
      </c>
      <c r="L100" s="163" t="str">
        <f>IFERROR(SMALL(K$2:K$100,ROWS($G$2:K100)),"")</f>
        <v/>
      </c>
      <c r="M100" t="str">
        <f t="shared" si="9"/>
        <v/>
      </c>
    </row>
    <row r="101" spans="1:13" s="170" customFormat="1" x14ac:dyDescent="0.35">
      <c r="A101" s="168"/>
      <c r="B101" s="169" t="s">
        <v>253</v>
      </c>
    </row>
    <row r="102" spans="1:13" x14ac:dyDescent="0.35">
      <c r="A102" s="162"/>
      <c r="B102"/>
      <c r="C102"/>
      <c r="D102"/>
      <c r="E102"/>
      <c r="F102"/>
      <c r="G102"/>
    </row>
    <row r="103" spans="1:13" x14ac:dyDescent="0.35">
      <c r="A103" s="162"/>
      <c r="B103"/>
      <c r="C103"/>
      <c r="D103"/>
      <c r="E103"/>
      <c r="F103"/>
      <c r="G103"/>
    </row>
    <row r="104" spans="1:13" x14ac:dyDescent="0.35">
      <c r="A104" s="162"/>
      <c r="B104"/>
      <c r="C104"/>
      <c r="D104"/>
      <c r="E104"/>
      <c r="F104"/>
      <c r="G104"/>
    </row>
    <row r="105" spans="1:13" x14ac:dyDescent="0.35">
      <c r="A105" s="162"/>
      <c r="B105"/>
      <c r="C105"/>
      <c r="D105"/>
      <c r="E105"/>
      <c r="F105"/>
      <c r="G105"/>
    </row>
    <row r="106" spans="1:13" x14ac:dyDescent="0.35">
      <c r="A106" s="162"/>
      <c r="B106"/>
      <c r="C106"/>
      <c r="D106"/>
      <c r="E106"/>
      <c r="F106"/>
      <c r="G106"/>
    </row>
    <row r="107" spans="1:13" x14ac:dyDescent="0.35">
      <c r="A107" s="162"/>
      <c r="B107"/>
      <c r="C107"/>
      <c r="D107"/>
      <c r="E107"/>
      <c r="F107"/>
      <c r="G107"/>
    </row>
    <row r="108" spans="1:13" x14ac:dyDescent="0.35">
      <c r="A108" s="162"/>
      <c r="B108"/>
      <c r="C108"/>
      <c r="D108"/>
      <c r="E108"/>
      <c r="F108"/>
      <c r="G108"/>
    </row>
    <row r="109" spans="1:13" x14ac:dyDescent="0.35">
      <c r="A109" s="162"/>
      <c r="B109"/>
      <c r="C109"/>
      <c r="D109"/>
      <c r="E109"/>
      <c r="F109"/>
      <c r="G109"/>
    </row>
    <row r="110" spans="1:13" x14ac:dyDescent="0.35">
      <c r="A110" s="162"/>
      <c r="B110"/>
      <c r="C110"/>
      <c r="D110"/>
      <c r="E110"/>
      <c r="F110"/>
      <c r="G110"/>
    </row>
    <row r="111" spans="1:13" x14ac:dyDescent="0.35">
      <c r="A111" s="162"/>
      <c r="B111"/>
      <c r="C111"/>
      <c r="D111"/>
      <c r="E111"/>
      <c r="F111"/>
      <c r="G111"/>
    </row>
    <row r="112" spans="1:13" x14ac:dyDescent="0.35">
      <c r="A112" s="162"/>
      <c r="B112"/>
      <c r="C112"/>
      <c r="D112"/>
      <c r="E112"/>
      <c r="F112"/>
      <c r="G112"/>
    </row>
    <row r="113" spans="1:7" x14ac:dyDescent="0.35">
      <c r="A113" s="162"/>
      <c r="B113"/>
      <c r="C113"/>
      <c r="D113"/>
      <c r="E113"/>
      <c r="F113"/>
      <c r="G113"/>
    </row>
    <row r="114" spans="1:7" x14ac:dyDescent="0.35">
      <c r="A114" s="162"/>
      <c r="B114"/>
      <c r="C114"/>
      <c r="D114"/>
      <c r="E114"/>
      <c r="F114"/>
      <c r="G114"/>
    </row>
    <row r="115" spans="1:7" x14ac:dyDescent="0.35">
      <c r="A115" s="162"/>
      <c r="B115"/>
      <c r="C115"/>
      <c r="D115"/>
      <c r="E115"/>
      <c r="F115"/>
      <c r="G115"/>
    </row>
    <row r="116" spans="1:7" x14ac:dyDescent="0.35">
      <c r="A116" s="162"/>
      <c r="B116"/>
      <c r="C116"/>
      <c r="D116"/>
      <c r="E116"/>
      <c r="F116"/>
      <c r="G116"/>
    </row>
  </sheetData>
  <sheetProtection algorithmName="SHA-512" hashValue="ilqp5/np+BlQfhlknkfooZ008Hl5mw9BrxsoHETjiGpcoziYF4QOn+ioS32PHdPerkYGYLMg3EOC4oisk0rEGA==" saltValue="d0oMLQ4bY2no4H2cIne3l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81640625" bestFit="1" customWidth="1"/>
    <col min="2" max="2" width="65.7265625" style="163" bestFit="1" customWidth="1"/>
    <col min="3" max="3" width="68" style="163" bestFit="1" customWidth="1"/>
    <col min="4" max="4" width="12.1796875" style="163" bestFit="1" customWidth="1"/>
    <col min="5" max="5" width="12.453125" style="163" bestFit="1" customWidth="1"/>
    <col min="6" max="6" width="114.1796875" style="163" customWidth="1"/>
    <col min="7" max="7" width="10.453125" style="163" customWidth="1"/>
    <col min="8" max="8" width="12.453125" style="163" customWidth="1"/>
    <col min="9" max="9" width="18" bestFit="1" customWidth="1"/>
    <col min="10" max="10" width="19" bestFit="1" customWidth="1"/>
    <col min="11" max="11" width="53.54296875" bestFit="1" customWidth="1"/>
    <col min="12" max="12" width="19.1796875" bestFit="1" customWidth="1"/>
    <col min="13" max="13" width="26.54296875" bestFit="1" customWidth="1"/>
    <col min="14" max="14" width="8.81640625" bestFit="1" customWidth="1"/>
    <col min="15" max="15" width="18" bestFit="1" customWidth="1"/>
    <col min="16" max="16" width="19" bestFit="1" customWidth="1"/>
    <col min="17" max="17" width="60.81640625" bestFit="1" customWidth="1"/>
    <col min="18" max="18" width="48.7265625" bestFit="1" customWidth="1"/>
    <col min="19" max="19" width="8.81640625" bestFit="1" customWidth="1"/>
    <col min="20" max="20" width="19" bestFit="1" customWidth="1"/>
    <col min="21" max="21" width="16.7265625" bestFit="1" customWidth="1"/>
    <col min="22" max="22" width="12.1796875" bestFit="1" customWidth="1"/>
    <col min="23" max="23" width="15.7265625" bestFit="1" customWidth="1"/>
    <col min="24" max="24" width="23" bestFit="1" customWidth="1"/>
    <col min="26" max="26" width="21.453125" customWidth="1"/>
  </cols>
  <sheetData>
    <row r="1" spans="1:26" x14ac:dyDescent="0.35">
      <c r="A1" s="164" t="s">
        <v>245</v>
      </c>
      <c r="B1" s="171" t="s">
        <v>254</v>
      </c>
      <c r="C1" s="172" t="s">
        <v>38</v>
      </c>
      <c r="D1" s="165" t="s">
        <v>163</v>
      </c>
      <c r="E1" s="165" t="s">
        <v>255</v>
      </c>
      <c r="F1" s="164" t="s">
        <v>256</v>
      </c>
      <c r="G1" s="164" t="s">
        <v>245</v>
      </c>
      <c r="H1" s="164" t="s">
        <v>270</v>
      </c>
      <c r="I1" s="164" t="s">
        <v>247</v>
      </c>
      <c r="J1" s="164" t="s">
        <v>248</v>
      </c>
      <c r="K1" s="166" t="s">
        <v>257</v>
      </c>
      <c r="L1" s="173" t="s">
        <v>258</v>
      </c>
      <c r="M1" s="164" t="s">
        <v>270</v>
      </c>
      <c r="N1" s="164" t="s">
        <v>245</v>
      </c>
      <c r="O1" s="164" t="s">
        <v>247</v>
      </c>
      <c r="P1" s="164" t="s">
        <v>248</v>
      </c>
      <c r="Q1" s="166" t="s">
        <v>38</v>
      </c>
      <c r="R1" s="173" t="s">
        <v>259</v>
      </c>
      <c r="S1" s="164" t="s">
        <v>245</v>
      </c>
      <c r="T1" s="164" t="s">
        <v>248</v>
      </c>
      <c r="U1" s="164" t="s">
        <v>260</v>
      </c>
      <c r="V1" s="166" t="s">
        <v>163</v>
      </c>
      <c r="W1" s="164" t="s">
        <v>261</v>
      </c>
      <c r="X1" s="173" t="s">
        <v>262</v>
      </c>
      <c r="Y1" s="164" t="s">
        <v>263</v>
      </c>
      <c r="Z1" s="167" t="s">
        <v>264</v>
      </c>
    </row>
    <row r="2" spans="1:26" x14ac:dyDescent="0.35">
      <c r="A2" s="162">
        <f>ROWS(A$2:$B2)</f>
        <v>1</v>
      </c>
      <c r="B2" t="s">
        <v>272</v>
      </c>
      <c r="C2" t="s">
        <v>279</v>
      </c>
      <c r="D2"/>
      <c r="E2">
        <v>1010502</v>
      </c>
      <c r="F2" s="163" t="str">
        <f>B2&amp;"/"&amp;C2&amp;"/"&amp;D2</f>
        <v>Betreuung mit Fahrt-Tageszentrum/Einzelfahrt/</v>
      </c>
      <c r="G2" s="162">
        <f>ROWS($B$2:G2)</f>
        <v>1</v>
      </c>
      <c r="H2" s="236"/>
      <c r="I2" s="163">
        <f>IF(B2=B1,"",IF(LEN(B2)&lt;1,"",A2))</f>
        <v>1</v>
      </c>
      <c r="J2" s="163">
        <f>IFERROR(SMALL(I$2:I$100,ROWS($E$2:I2)),"")</f>
        <v>1</v>
      </c>
      <c r="K2" s="163" t="str">
        <f t="shared" ref="K2:K65" si="0">IFERROR(VLOOKUP(J2,A:B,2,0),IF(J1&lt;&gt;"","&lt;Neu&gt;",""))</f>
        <v>Betreuung mit Fahrt-Tageszentrum</v>
      </c>
      <c r="L2" s="298" t="str">
        <f>Deckblatt_Ex_BmF!C8</f>
        <v>Betreuung mit Fahrt-Tageszentrum</v>
      </c>
      <c r="M2" s="237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Einzelfahrt</v>
      </c>
      <c r="R2" s="298">
        <f>Deckblatt_Ex_BmF!C9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98">
        <f>Deckblatt_Ex_BmF!C10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35">
      <c r="A3" s="162">
        <f>ROWS(A$2:$B3)</f>
        <v>2</v>
      </c>
      <c r="B3" t="s">
        <v>272</v>
      </c>
      <c r="C3" t="s">
        <v>280</v>
      </c>
      <c r="D3"/>
      <c r="E3">
        <v>1010504</v>
      </c>
      <c r="F3" s="163" t="str">
        <f t="shared" ref="F3:F66" si="4">B3&amp;"/"&amp;C3&amp;"/"&amp;D3</f>
        <v>Betreuung mit Fahrt-Tageszentrum/Sammelfahrt/</v>
      </c>
      <c r="G3" s="162">
        <f>ROWS($B$2:G3)</f>
        <v>2</v>
      </c>
      <c r="H3" s="236"/>
      <c r="I3" s="163" t="str">
        <f t="shared" ref="I3:I66" si="5">IF(B3=B2,"",IF(LEN(B3)&lt;1,"",A3))</f>
        <v/>
      </c>
      <c r="J3" s="163" t="str">
        <f>IFERROR(SMALL(I$2:I$100,ROWS($E$2:I3)),"")</f>
        <v/>
      </c>
      <c r="K3" s="163" t="str">
        <f t="shared" si="0"/>
        <v>&lt;Neu&gt;</v>
      </c>
      <c r="M3" s="238"/>
      <c r="N3">
        <f t="shared" ref="N3:N66" si="6">IF(AND($L$2=B3,$L$2&lt;&gt;0),A3,"")</f>
        <v>2</v>
      </c>
      <c r="O3">
        <f t="shared" si="1"/>
        <v>2</v>
      </c>
      <c r="P3">
        <f>IFERROR(SMALL(O$2:O$100,ROWS(O$2:O3)),"")</f>
        <v>2</v>
      </c>
      <c r="Q3" t="str">
        <f t="shared" ref="Q3:Q65" si="7">IFERROR(VLOOKUP(P3,A:C,3,0),IF(P2&lt;&gt;"","&lt;Neu&gt;",""))</f>
        <v>Sammelfahrt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5">
      <c r="A4" s="162">
        <f>ROWS(A$2:$B4)</f>
        <v>3</v>
      </c>
      <c r="F4" s="163" t="str">
        <f t="shared" si="4"/>
        <v>//</v>
      </c>
      <c r="G4" s="162">
        <f>ROWS($B$2:G4)</f>
        <v>3</v>
      </c>
      <c r="H4" s="236"/>
      <c r="I4" s="163" t="str">
        <f t="shared" si="5"/>
        <v/>
      </c>
      <c r="J4" s="163" t="str">
        <f>IFERROR(SMALL(I$2:I$100,ROWS($E$2:I4)),"")</f>
        <v/>
      </c>
      <c r="K4" s="163" t="str">
        <f t="shared" si="0"/>
        <v/>
      </c>
      <c r="M4" s="23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>&lt;Neu&gt;</v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63"/>
    </row>
    <row r="5" spans="1:26" x14ac:dyDescent="0.35">
      <c r="A5" s="162">
        <f>ROWS(A$2:$B5)</f>
        <v>4</v>
      </c>
      <c r="F5" s="163" t="str">
        <f t="shared" si="4"/>
        <v>//</v>
      </c>
      <c r="G5" s="162">
        <f>ROWS($B$2:G5)</f>
        <v>4</v>
      </c>
      <c r="H5" s="236"/>
      <c r="I5" s="163" t="str">
        <f t="shared" si="5"/>
        <v/>
      </c>
      <c r="J5" s="163" t="str">
        <f>IFERROR(SMALL(I$2:I$100,ROWS($E$2:I5)),"")</f>
        <v/>
      </c>
      <c r="K5" s="163" t="str">
        <f t="shared" si="0"/>
        <v/>
      </c>
      <c r="M5" s="23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5">
      <c r="A6" s="162">
        <f>ROWS(A$2:$B6)</f>
        <v>5</v>
      </c>
      <c r="F6" s="163" t="str">
        <f t="shared" si="4"/>
        <v>//</v>
      </c>
      <c r="G6" s="162">
        <f>ROWS($B$2:G6)</f>
        <v>5</v>
      </c>
      <c r="H6" s="236"/>
      <c r="I6" s="163" t="str">
        <f t="shared" si="5"/>
        <v/>
      </c>
      <c r="J6" s="163" t="str">
        <f>IFERROR(SMALL(I$2:I$100,ROWS($E$2:I6)),"")</f>
        <v/>
      </c>
      <c r="K6" s="163" t="str">
        <f t="shared" si="0"/>
        <v/>
      </c>
      <c r="M6" s="23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5">
      <c r="A7" s="162">
        <f>ROWS(A$2:$B7)</f>
        <v>6</v>
      </c>
      <c r="F7" s="163" t="str">
        <f t="shared" si="4"/>
        <v>//</v>
      </c>
      <c r="G7" s="162">
        <f>ROWS($B$2:G7)</f>
        <v>6</v>
      </c>
      <c r="H7" s="236"/>
      <c r="I7" s="163" t="str">
        <f t="shared" si="5"/>
        <v/>
      </c>
      <c r="J7" s="163" t="str">
        <f>IFERROR(SMALL(I$2:I$100,ROWS($E$2:I7)),"")</f>
        <v/>
      </c>
      <c r="K7" s="163" t="str">
        <f t="shared" si="0"/>
        <v/>
      </c>
      <c r="M7" s="23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5">
      <c r="A8" s="162">
        <f>ROWS(A$2:$B8)</f>
        <v>7</v>
      </c>
      <c r="F8" s="163" t="str">
        <f t="shared" si="4"/>
        <v>//</v>
      </c>
      <c r="G8" s="162">
        <f>ROWS($B$2:G8)</f>
        <v>7</v>
      </c>
      <c r="H8" s="236"/>
      <c r="I8" s="163" t="str">
        <f t="shared" si="5"/>
        <v/>
      </c>
      <c r="J8" s="163" t="str">
        <f>IFERROR(SMALL(I$2:I$100,ROWS($E$2:I8)),"")</f>
        <v/>
      </c>
      <c r="K8" s="163" t="str">
        <f t="shared" si="0"/>
        <v/>
      </c>
      <c r="M8" s="23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5">
      <c r="A9" s="162">
        <f>ROWS(A$2:$B9)</f>
        <v>8</v>
      </c>
      <c r="F9" s="163" t="str">
        <f t="shared" si="4"/>
        <v>//</v>
      </c>
      <c r="G9" s="162">
        <f>ROWS($B$2:G9)</f>
        <v>8</v>
      </c>
      <c r="H9" s="236"/>
      <c r="I9" s="163" t="str">
        <f t="shared" si="5"/>
        <v/>
      </c>
      <c r="J9" s="163" t="str">
        <f>IFERROR(SMALL(I$2:I$100,ROWS($E$2:I9)),"")</f>
        <v/>
      </c>
      <c r="K9" s="163" t="str">
        <f t="shared" si="0"/>
        <v/>
      </c>
      <c r="M9" s="23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5">
      <c r="A10" s="162">
        <f>ROWS(A$2:$B10)</f>
        <v>9</v>
      </c>
      <c r="F10" s="163" t="str">
        <f t="shared" si="4"/>
        <v>//</v>
      </c>
      <c r="G10" s="162">
        <f>ROWS($B$2:G10)</f>
        <v>9</v>
      </c>
      <c r="H10" s="236"/>
      <c r="I10" s="163" t="str">
        <f t="shared" si="5"/>
        <v/>
      </c>
      <c r="J10" s="163" t="str">
        <f>IFERROR(SMALL(I$2:I$100,ROWS($E$2:I10)),"")</f>
        <v/>
      </c>
      <c r="K10" s="163" t="str">
        <f t="shared" si="0"/>
        <v/>
      </c>
      <c r="M10" s="23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5">
      <c r="A11" s="162">
        <f>ROWS(A$2:$B11)</f>
        <v>10</v>
      </c>
      <c r="F11" s="163" t="str">
        <f t="shared" si="4"/>
        <v>//</v>
      </c>
      <c r="G11" s="162">
        <f>ROWS($B$2:G11)</f>
        <v>10</v>
      </c>
      <c r="H11" s="236"/>
      <c r="I11" s="163" t="str">
        <f t="shared" si="5"/>
        <v/>
      </c>
      <c r="J11" s="163" t="str">
        <f>IFERROR(SMALL(I$2:I$100,ROWS($E$2:I11)),"")</f>
        <v/>
      </c>
      <c r="K11" s="163" t="str">
        <f t="shared" si="0"/>
        <v/>
      </c>
      <c r="M11" s="23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5">
      <c r="A12" s="162">
        <f>ROWS(A$2:$B12)</f>
        <v>11</v>
      </c>
      <c r="D12" s="174"/>
      <c r="F12" s="163" t="str">
        <f t="shared" si="4"/>
        <v>//</v>
      </c>
      <c r="G12" s="162">
        <f>ROWS($B$2:G12)</f>
        <v>11</v>
      </c>
      <c r="H12" s="236"/>
      <c r="I12" s="163" t="str">
        <f t="shared" si="5"/>
        <v/>
      </c>
      <c r="J12" s="163" t="str">
        <f>IFERROR(SMALL(I$2:I$100,ROWS($E$2:I12)),"")</f>
        <v/>
      </c>
      <c r="K12" s="163" t="str">
        <f t="shared" si="0"/>
        <v/>
      </c>
      <c r="M12" s="23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5">
      <c r="A13" s="162">
        <f>ROWS(A$2:$B13)</f>
        <v>12</v>
      </c>
      <c r="F13" s="163" t="str">
        <f t="shared" si="4"/>
        <v>//</v>
      </c>
      <c r="G13" s="162">
        <f>ROWS($B$2:G13)</f>
        <v>12</v>
      </c>
      <c r="H13" s="236"/>
      <c r="I13" s="163" t="str">
        <f t="shared" si="5"/>
        <v/>
      </c>
      <c r="J13" s="163" t="str">
        <f>IFERROR(SMALL(I$2:I$100,ROWS($E$2:I13)),"")</f>
        <v/>
      </c>
      <c r="K13" s="163" t="str">
        <f t="shared" si="0"/>
        <v/>
      </c>
      <c r="M13" s="23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5">
      <c r="A14" s="162">
        <f>ROWS(A$2:$B14)</f>
        <v>13</v>
      </c>
      <c r="F14" s="163" t="str">
        <f t="shared" si="4"/>
        <v>//</v>
      </c>
      <c r="G14" s="162">
        <f>ROWS($B$2:G14)</f>
        <v>13</v>
      </c>
      <c r="H14" s="236"/>
      <c r="I14" s="163" t="str">
        <f t="shared" si="5"/>
        <v/>
      </c>
      <c r="J14" s="163" t="str">
        <f>IFERROR(SMALL(I$2:I$100,ROWS($E$2:I14)),"")</f>
        <v/>
      </c>
      <c r="K14" s="163" t="str">
        <f t="shared" si="0"/>
        <v/>
      </c>
      <c r="M14" s="23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5">
      <c r="A15" s="162">
        <f>ROWS(A$2:$B15)</f>
        <v>14</v>
      </c>
      <c r="F15" s="163" t="str">
        <f t="shared" si="4"/>
        <v>//</v>
      </c>
      <c r="G15" s="162">
        <f>ROWS($B$2:G15)</f>
        <v>14</v>
      </c>
      <c r="H15" s="236"/>
      <c r="I15" s="163" t="str">
        <f t="shared" si="5"/>
        <v/>
      </c>
      <c r="J15" s="163" t="str">
        <f>IFERROR(SMALL(I$2:I$100,ROWS($E$2:I15)),"")</f>
        <v/>
      </c>
      <c r="K15" s="163" t="str">
        <f t="shared" si="0"/>
        <v/>
      </c>
      <c r="M15" s="23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5">
      <c r="A16" s="162">
        <f>ROWS(A$2:$B16)</f>
        <v>15</v>
      </c>
      <c r="F16" s="163" t="str">
        <f t="shared" si="4"/>
        <v>//</v>
      </c>
      <c r="G16" s="162">
        <f>ROWS($B$2:G16)</f>
        <v>15</v>
      </c>
      <c r="H16" s="236"/>
      <c r="I16" s="163" t="str">
        <f t="shared" si="5"/>
        <v/>
      </c>
      <c r="J16" s="163" t="str">
        <f>IFERROR(SMALL(I$2:I$100,ROWS($E$2:I16)),"")</f>
        <v/>
      </c>
      <c r="K16" s="163" t="str">
        <f t="shared" si="0"/>
        <v/>
      </c>
      <c r="M16" s="23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5">
      <c r="A17" s="162">
        <f>ROWS(A$2:$B17)</f>
        <v>16</v>
      </c>
      <c r="D17" s="174"/>
      <c r="F17" s="163" t="str">
        <f t="shared" si="4"/>
        <v>//</v>
      </c>
      <c r="G17" s="162">
        <f>ROWS($B$2:G17)</f>
        <v>16</v>
      </c>
      <c r="H17" s="236"/>
      <c r="I17" s="163" t="str">
        <f t="shared" si="5"/>
        <v/>
      </c>
      <c r="J17" s="163" t="str">
        <f>IFERROR(SMALL(I$2:I$100,ROWS($E$2:I17)),"")</f>
        <v/>
      </c>
      <c r="K17" s="163" t="str">
        <f t="shared" si="0"/>
        <v/>
      </c>
      <c r="M17" s="23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5">
      <c r="A18" s="162">
        <f>ROWS(A$2:$B18)</f>
        <v>17</v>
      </c>
      <c r="F18" s="163" t="str">
        <f t="shared" si="4"/>
        <v>//</v>
      </c>
      <c r="G18" s="162">
        <f>ROWS($B$2:G18)</f>
        <v>17</v>
      </c>
      <c r="H18" s="236"/>
      <c r="I18" s="163" t="str">
        <f t="shared" si="5"/>
        <v/>
      </c>
      <c r="J18" s="163" t="str">
        <f>IFERROR(SMALL(I$2:I$100,ROWS($E$2:I18)),"")</f>
        <v/>
      </c>
      <c r="K18" s="163" t="str">
        <f t="shared" si="0"/>
        <v/>
      </c>
      <c r="M18" s="23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5">
      <c r="A19" s="162">
        <f>ROWS(A$2:$B19)</f>
        <v>18</v>
      </c>
      <c r="F19" s="163" t="str">
        <f t="shared" si="4"/>
        <v>//</v>
      </c>
      <c r="G19" s="162">
        <f>ROWS($B$2:G19)</f>
        <v>18</v>
      </c>
      <c r="H19" s="236"/>
      <c r="I19" s="163" t="str">
        <f t="shared" si="5"/>
        <v/>
      </c>
      <c r="J19" s="163" t="str">
        <f>IFERROR(SMALL(I$2:I$100,ROWS($E$2:I19)),"")</f>
        <v/>
      </c>
      <c r="K19" s="163" t="str">
        <f t="shared" si="0"/>
        <v/>
      </c>
      <c r="M19" s="23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5">
      <c r="A20" s="162">
        <f>ROWS(A$2:$B20)</f>
        <v>19</v>
      </c>
      <c r="F20" s="163" t="str">
        <f t="shared" si="4"/>
        <v>//</v>
      </c>
      <c r="G20" s="162">
        <f>ROWS($B$2:G20)</f>
        <v>19</v>
      </c>
      <c r="H20" s="236"/>
      <c r="I20" s="163" t="str">
        <f t="shared" si="5"/>
        <v/>
      </c>
      <c r="J20" s="163" t="str">
        <f>IFERROR(SMALL(I$2:I$100,ROWS($E$2:I20)),"")</f>
        <v/>
      </c>
      <c r="K20" s="163" t="str">
        <f t="shared" si="0"/>
        <v/>
      </c>
      <c r="M20" s="23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5">
      <c r="A21" s="162">
        <f>ROWS(A$2:$B21)</f>
        <v>20</v>
      </c>
      <c r="F21" s="163" t="str">
        <f t="shared" si="4"/>
        <v>//</v>
      </c>
      <c r="G21" s="162">
        <f>ROWS($B$2:G21)</f>
        <v>20</v>
      </c>
      <c r="H21" s="236"/>
      <c r="I21" s="163" t="str">
        <f t="shared" si="5"/>
        <v/>
      </c>
      <c r="J21" s="163" t="str">
        <f>IFERROR(SMALL(I$2:I$100,ROWS($E$2:I21)),"")</f>
        <v/>
      </c>
      <c r="K21" s="163" t="str">
        <f t="shared" si="0"/>
        <v/>
      </c>
      <c r="M21" s="23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5">
      <c r="A22" s="162">
        <f>ROWS(A$2:$B22)</f>
        <v>21</v>
      </c>
      <c r="F22" s="163" t="str">
        <f t="shared" si="4"/>
        <v>//</v>
      </c>
      <c r="G22" s="162">
        <f>ROWS($B$2:G22)</f>
        <v>21</v>
      </c>
      <c r="H22" s="236"/>
      <c r="I22" s="163" t="str">
        <f t="shared" si="5"/>
        <v/>
      </c>
      <c r="J22" s="163" t="str">
        <f>IFERROR(SMALL(I$2:I$100,ROWS($E$2:I22)),"")</f>
        <v/>
      </c>
      <c r="K22" s="163" t="str">
        <f t="shared" si="0"/>
        <v/>
      </c>
      <c r="M22" s="23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5">
      <c r="A23" s="162">
        <f>ROWS(A$2:$B23)</f>
        <v>22</v>
      </c>
      <c r="F23" s="163" t="str">
        <f t="shared" si="4"/>
        <v>//</v>
      </c>
      <c r="G23" s="162">
        <f>ROWS($B$2:G23)</f>
        <v>22</v>
      </c>
      <c r="H23" s="236"/>
      <c r="I23" s="163" t="str">
        <f t="shared" si="5"/>
        <v/>
      </c>
      <c r="J23" s="163" t="str">
        <f>IFERROR(SMALL(I$2:I$100,ROWS($E$2:I23)),"")</f>
        <v/>
      </c>
      <c r="K23" s="163" t="str">
        <f t="shared" si="0"/>
        <v/>
      </c>
      <c r="M23" s="23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5">
      <c r="A24" s="162">
        <f>ROWS(A$2:$B24)</f>
        <v>23</v>
      </c>
      <c r="C24"/>
      <c r="D24"/>
      <c r="F24" s="163" t="str">
        <f t="shared" si="4"/>
        <v>//</v>
      </c>
      <c r="G24" s="162">
        <f>ROWS($B$2:G24)</f>
        <v>23</v>
      </c>
      <c r="H24" s="236"/>
      <c r="I24" s="163" t="str">
        <f t="shared" si="5"/>
        <v/>
      </c>
      <c r="J24" s="163" t="str">
        <f>IFERROR(SMALL(I$2:I$100,ROWS($E$2:I24)),"")</f>
        <v/>
      </c>
      <c r="K24" s="163" t="str">
        <f t="shared" si="0"/>
        <v/>
      </c>
      <c r="M24" s="23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5">
      <c r="A25" s="162">
        <f>ROWS(A$2:$B25)</f>
        <v>24</v>
      </c>
      <c r="C25"/>
      <c r="D25"/>
      <c r="F25" s="163" t="str">
        <f t="shared" si="4"/>
        <v>//</v>
      </c>
      <c r="G25" s="162">
        <f>ROWS($B$2:G25)</f>
        <v>24</v>
      </c>
      <c r="H25" s="236"/>
      <c r="I25" s="163" t="str">
        <f t="shared" si="5"/>
        <v/>
      </c>
      <c r="J25" s="163" t="str">
        <f>IFERROR(SMALL(I$2:I$100,ROWS($E$2:I25)),"")</f>
        <v/>
      </c>
      <c r="K25" s="163" t="str">
        <f t="shared" si="0"/>
        <v/>
      </c>
      <c r="M25" s="23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5">
      <c r="A26" s="162">
        <f>ROWS(A$2:$B26)</f>
        <v>25</v>
      </c>
      <c r="B26"/>
      <c r="C26"/>
      <c r="D26"/>
      <c r="E26"/>
      <c r="F26" s="163" t="str">
        <f t="shared" si="4"/>
        <v>//</v>
      </c>
      <c r="G26" s="162">
        <f>ROWS($B$2:G26)</f>
        <v>25</v>
      </c>
      <c r="H26" s="236"/>
      <c r="I26" s="163" t="str">
        <f t="shared" si="5"/>
        <v/>
      </c>
      <c r="J26" s="163" t="str">
        <f>IFERROR(SMALL(I$2:I$100,ROWS($E$2:I26)),"")</f>
        <v/>
      </c>
      <c r="K26" s="163" t="str">
        <f t="shared" si="0"/>
        <v/>
      </c>
      <c r="M26" s="23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5">
      <c r="A27" s="162">
        <f>ROWS(A$2:$B27)</f>
        <v>26</v>
      </c>
      <c r="B27"/>
      <c r="C27"/>
      <c r="D27"/>
      <c r="E27"/>
      <c r="F27" s="163" t="str">
        <f t="shared" si="4"/>
        <v>//</v>
      </c>
      <c r="G27" s="162">
        <f>ROWS($B$2:G27)</f>
        <v>26</v>
      </c>
      <c r="H27" s="236"/>
      <c r="I27" s="163" t="str">
        <f t="shared" si="5"/>
        <v/>
      </c>
      <c r="J27" s="163" t="str">
        <f>IFERROR(SMALL(I$2:I$100,ROWS($E$2:I27)),"")</f>
        <v/>
      </c>
      <c r="K27" s="163" t="str">
        <f t="shared" si="0"/>
        <v/>
      </c>
      <c r="M27" s="23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5">
      <c r="A28" s="162">
        <f>ROWS(A$2:$B28)</f>
        <v>27</v>
      </c>
      <c r="B28"/>
      <c r="C28"/>
      <c r="D28"/>
      <c r="E28"/>
      <c r="F28" s="163" t="str">
        <f t="shared" si="4"/>
        <v>//</v>
      </c>
      <c r="G28" s="162">
        <f>ROWS($B$2:G28)</f>
        <v>27</v>
      </c>
      <c r="H28" s="236"/>
      <c r="I28" s="163" t="str">
        <f t="shared" si="5"/>
        <v/>
      </c>
      <c r="J28" s="163" t="str">
        <f>IFERROR(SMALL(I$2:I$100,ROWS($E$2:I28)),"")</f>
        <v/>
      </c>
      <c r="K28" s="163" t="str">
        <f t="shared" si="0"/>
        <v/>
      </c>
      <c r="M28" s="23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5">
      <c r="A29" s="162">
        <f>ROWS(A$2:$B29)</f>
        <v>28</v>
      </c>
      <c r="B29"/>
      <c r="C29"/>
      <c r="D29"/>
      <c r="E29"/>
      <c r="F29" s="163" t="str">
        <f t="shared" si="4"/>
        <v>//</v>
      </c>
      <c r="G29" s="162">
        <f>ROWS($B$2:G29)</f>
        <v>28</v>
      </c>
      <c r="H29" s="236"/>
      <c r="I29" s="163" t="str">
        <f t="shared" si="5"/>
        <v/>
      </c>
      <c r="J29" s="163" t="str">
        <f>IFERROR(SMALL(I$2:I$100,ROWS($E$2:I29)),"")</f>
        <v/>
      </c>
      <c r="K29" s="163" t="str">
        <f t="shared" si="0"/>
        <v/>
      </c>
      <c r="M29" s="23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5">
      <c r="A30" s="162">
        <f>ROWS(A$2:$B30)</f>
        <v>29</v>
      </c>
      <c r="B30"/>
      <c r="C30"/>
      <c r="D30"/>
      <c r="E30"/>
      <c r="F30" s="163" t="str">
        <f t="shared" si="4"/>
        <v>//</v>
      </c>
      <c r="G30" s="162">
        <f>ROWS($B$2:G30)</f>
        <v>29</v>
      </c>
      <c r="H30" s="236"/>
      <c r="I30" s="163" t="str">
        <f t="shared" si="5"/>
        <v/>
      </c>
      <c r="J30" s="163" t="str">
        <f>IFERROR(SMALL(I$2:I$100,ROWS($E$2:I30)),"")</f>
        <v/>
      </c>
      <c r="K30" s="163" t="str">
        <f t="shared" si="0"/>
        <v/>
      </c>
      <c r="M30" s="23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5">
      <c r="A31" s="162">
        <f>ROWS(A$2:$B31)</f>
        <v>30</v>
      </c>
      <c r="B31"/>
      <c r="C31"/>
      <c r="D31"/>
      <c r="E31"/>
      <c r="F31" s="163" t="str">
        <f t="shared" si="4"/>
        <v>//</v>
      </c>
      <c r="G31" s="162">
        <f>ROWS($B$2:G31)</f>
        <v>30</v>
      </c>
      <c r="H31" s="236"/>
      <c r="I31" s="163" t="str">
        <f t="shared" si="5"/>
        <v/>
      </c>
      <c r="J31" s="163" t="str">
        <f>IFERROR(SMALL(I$2:I$100,ROWS($E$2:I31)),"")</f>
        <v/>
      </c>
      <c r="K31" s="163" t="str">
        <f t="shared" si="0"/>
        <v/>
      </c>
      <c r="M31" s="23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5">
      <c r="A32" s="162">
        <f>ROWS(A$2:$B32)</f>
        <v>31</v>
      </c>
      <c r="B32"/>
      <c r="C32"/>
      <c r="D32"/>
      <c r="E32"/>
      <c r="F32" s="163" t="str">
        <f t="shared" si="4"/>
        <v>//</v>
      </c>
      <c r="G32" s="162">
        <f>ROWS($B$2:G32)</f>
        <v>31</v>
      </c>
      <c r="H32" s="236"/>
      <c r="I32" s="163" t="str">
        <f t="shared" si="5"/>
        <v/>
      </c>
      <c r="J32" s="163" t="str">
        <f>IFERROR(SMALL(I$2:I$100,ROWS($E$2:I32)),"")</f>
        <v/>
      </c>
      <c r="K32" s="163" t="str">
        <f t="shared" si="0"/>
        <v/>
      </c>
      <c r="M32" s="23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5">
      <c r="A33" s="162">
        <f>ROWS(A$2:$B33)</f>
        <v>32</v>
      </c>
      <c r="B33"/>
      <c r="C33"/>
      <c r="D33"/>
      <c r="E33"/>
      <c r="F33" s="163" t="str">
        <f t="shared" si="4"/>
        <v>//</v>
      </c>
      <c r="G33" s="162">
        <f>ROWS($B$2:G33)</f>
        <v>32</v>
      </c>
      <c r="H33" s="236"/>
      <c r="I33" s="163" t="str">
        <f t="shared" si="5"/>
        <v/>
      </c>
      <c r="J33" s="163" t="str">
        <f>IFERROR(SMALL(I$2:I$100,ROWS($E$2:I33)),"")</f>
        <v/>
      </c>
      <c r="K33" s="163" t="str">
        <f t="shared" si="0"/>
        <v/>
      </c>
      <c r="M33" s="23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5">
      <c r="A34" s="162">
        <f>ROWS(A$2:$B34)</f>
        <v>33</v>
      </c>
      <c r="B34"/>
      <c r="C34"/>
      <c r="D34"/>
      <c r="E34"/>
      <c r="F34" s="163" t="str">
        <f t="shared" si="4"/>
        <v>//</v>
      </c>
      <c r="G34" s="162">
        <f>ROWS($B$2:G34)</f>
        <v>33</v>
      </c>
      <c r="H34" s="236"/>
      <c r="I34" s="163" t="str">
        <f t="shared" si="5"/>
        <v/>
      </c>
      <c r="J34" s="163" t="str">
        <f>IFERROR(SMALL(I$2:I$100,ROWS($E$2:I34)),"")</f>
        <v/>
      </c>
      <c r="K34" s="163" t="str">
        <f t="shared" si="0"/>
        <v/>
      </c>
      <c r="M34" s="23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5">
      <c r="A35" s="162">
        <f>ROWS(A$2:$B35)</f>
        <v>34</v>
      </c>
      <c r="B35"/>
      <c r="C35"/>
      <c r="D35"/>
      <c r="E35"/>
      <c r="F35" s="163" t="str">
        <f t="shared" si="4"/>
        <v>//</v>
      </c>
      <c r="G35" s="162">
        <f>ROWS($B$2:G35)</f>
        <v>34</v>
      </c>
      <c r="H35" s="236"/>
      <c r="I35" s="163" t="str">
        <f t="shared" si="5"/>
        <v/>
      </c>
      <c r="J35" s="163" t="str">
        <f>IFERROR(SMALL(I$2:I$100,ROWS($E$2:I35)),"")</f>
        <v/>
      </c>
      <c r="K35" s="163" t="str">
        <f t="shared" si="0"/>
        <v/>
      </c>
      <c r="M35" s="23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5">
      <c r="A36" s="162">
        <f>ROWS(A$2:$B36)</f>
        <v>35</v>
      </c>
      <c r="B36"/>
      <c r="C36"/>
      <c r="D36"/>
      <c r="E36"/>
      <c r="F36" s="163" t="str">
        <f t="shared" si="4"/>
        <v>//</v>
      </c>
      <c r="G36" s="162">
        <f>ROWS($B$2:G36)</f>
        <v>35</v>
      </c>
      <c r="H36" s="236"/>
      <c r="I36" s="163" t="str">
        <f t="shared" si="5"/>
        <v/>
      </c>
      <c r="J36" s="163" t="str">
        <f>IFERROR(SMALL(I$2:I$100,ROWS($E$2:I36)),"")</f>
        <v/>
      </c>
      <c r="K36" s="163" t="str">
        <f t="shared" si="0"/>
        <v/>
      </c>
      <c r="M36" s="23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5">
      <c r="A37" s="162">
        <f>ROWS(A$2:$B37)</f>
        <v>36</v>
      </c>
      <c r="B37"/>
      <c r="C37"/>
      <c r="D37"/>
      <c r="E37"/>
      <c r="F37" s="163" t="str">
        <f t="shared" si="4"/>
        <v>//</v>
      </c>
      <c r="G37" s="162">
        <f>ROWS($B$2:G37)</f>
        <v>36</v>
      </c>
      <c r="H37" s="236"/>
      <c r="I37" s="163" t="str">
        <f t="shared" si="5"/>
        <v/>
      </c>
      <c r="J37" s="163" t="str">
        <f>IFERROR(SMALL(I$2:I$100,ROWS($E$2:I37)),"")</f>
        <v/>
      </c>
      <c r="K37" s="163" t="str">
        <f t="shared" si="0"/>
        <v/>
      </c>
      <c r="M37" s="23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5">
      <c r="A38" s="162">
        <f>ROWS(A$2:$B38)</f>
        <v>37</v>
      </c>
      <c r="B38"/>
      <c r="C38"/>
      <c r="D38"/>
      <c r="E38"/>
      <c r="F38" s="163" t="str">
        <f t="shared" si="4"/>
        <v>//</v>
      </c>
      <c r="G38" s="162">
        <f>ROWS($B$2:G38)</f>
        <v>37</v>
      </c>
      <c r="H38" s="236"/>
      <c r="I38" s="163" t="str">
        <f t="shared" si="5"/>
        <v/>
      </c>
      <c r="J38" s="163" t="str">
        <f>IFERROR(SMALL(I$2:I$100,ROWS($E$2:I38)),"")</f>
        <v/>
      </c>
      <c r="K38" s="163" t="str">
        <f t="shared" si="0"/>
        <v/>
      </c>
      <c r="M38" s="23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5">
      <c r="A39" s="162">
        <f>ROWS(A$2:$B39)</f>
        <v>38</v>
      </c>
      <c r="B39"/>
      <c r="C39"/>
      <c r="D39"/>
      <c r="E39"/>
      <c r="F39" s="163" t="str">
        <f t="shared" si="4"/>
        <v>//</v>
      </c>
      <c r="G39" s="162">
        <f>ROWS($B$2:G39)</f>
        <v>38</v>
      </c>
      <c r="H39" s="236"/>
      <c r="I39" s="163" t="str">
        <f t="shared" si="5"/>
        <v/>
      </c>
      <c r="J39" s="163" t="str">
        <f>IFERROR(SMALL(I$2:I$100,ROWS($E$2:I39)),"")</f>
        <v/>
      </c>
      <c r="K39" s="163" t="str">
        <f t="shared" si="0"/>
        <v/>
      </c>
      <c r="M39" s="23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5">
      <c r="A40" s="162">
        <f>ROWS(A$2:$B40)</f>
        <v>39</v>
      </c>
      <c r="B40"/>
      <c r="C40"/>
      <c r="D40"/>
      <c r="E40"/>
      <c r="F40" s="163" t="str">
        <f t="shared" si="4"/>
        <v>//</v>
      </c>
      <c r="G40" s="162">
        <f>ROWS($B$2:G40)</f>
        <v>39</v>
      </c>
      <c r="H40" s="236"/>
      <c r="I40" s="163" t="str">
        <f t="shared" si="5"/>
        <v/>
      </c>
      <c r="J40" s="163" t="str">
        <f>IFERROR(SMALL(I$2:I$100,ROWS($E$2:I40)),"")</f>
        <v/>
      </c>
      <c r="K40" s="163" t="str">
        <f t="shared" si="0"/>
        <v/>
      </c>
      <c r="M40" s="23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5">
      <c r="A41" s="162">
        <f>ROWS(A$2:$B41)</f>
        <v>40</v>
      </c>
      <c r="B41"/>
      <c r="C41"/>
      <c r="D41"/>
      <c r="E41"/>
      <c r="F41" s="163" t="str">
        <f t="shared" si="4"/>
        <v>//</v>
      </c>
      <c r="G41" s="162">
        <f>ROWS($B$2:G41)</f>
        <v>40</v>
      </c>
      <c r="H41" s="236"/>
      <c r="I41" s="163" t="str">
        <f t="shared" si="5"/>
        <v/>
      </c>
      <c r="J41" s="163" t="str">
        <f>IFERROR(SMALL(I$2:I$100,ROWS($E$2:I41)),"")</f>
        <v/>
      </c>
      <c r="K41" s="163" t="str">
        <f t="shared" si="0"/>
        <v/>
      </c>
      <c r="M41" s="23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5">
      <c r="A42" s="162">
        <f>ROWS(A$2:$B42)</f>
        <v>41</v>
      </c>
      <c r="B42"/>
      <c r="C42"/>
      <c r="D42"/>
      <c r="E42"/>
      <c r="F42" s="163" t="str">
        <f t="shared" si="4"/>
        <v>//</v>
      </c>
      <c r="G42" s="162">
        <f>ROWS($B$2:G42)</f>
        <v>41</v>
      </c>
      <c r="H42" s="236"/>
      <c r="I42" s="163" t="str">
        <f t="shared" si="5"/>
        <v/>
      </c>
      <c r="J42" s="163" t="str">
        <f>IFERROR(SMALL(I$2:I$100,ROWS($E$2:I42)),"")</f>
        <v/>
      </c>
      <c r="K42" s="163" t="str">
        <f t="shared" si="0"/>
        <v/>
      </c>
      <c r="M42" s="23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5">
      <c r="A43" s="162">
        <f>ROWS(A$2:$B43)</f>
        <v>42</v>
      </c>
      <c r="B43"/>
      <c r="C43"/>
      <c r="D43"/>
      <c r="E43"/>
      <c r="F43" s="163" t="str">
        <f t="shared" si="4"/>
        <v>//</v>
      </c>
      <c r="G43" s="162">
        <f>ROWS($B$2:G43)</f>
        <v>42</v>
      </c>
      <c r="H43" s="236"/>
      <c r="I43" s="163" t="str">
        <f t="shared" si="5"/>
        <v/>
      </c>
      <c r="J43" s="163" t="str">
        <f>IFERROR(SMALL(I$2:I$100,ROWS($E$2:I43)),"")</f>
        <v/>
      </c>
      <c r="K43" s="163" t="str">
        <f t="shared" si="0"/>
        <v/>
      </c>
      <c r="M43" s="23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5">
      <c r="A44" s="162">
        <f>ROWS(A$2:$B44)</f>
        <v>43</v>
      </c>
      <c r="B44"/>
      <c r="C44"/>
      <c r="D44"/>
      <c r="E44"/>
      <c r="F44" s="163" t="str">
        <f t="shared" si="4"/>
        <v>//</v>
      </c>
      <c r="G44" s="162">
        <f>ROWS($B$2:G44)</f>
        <v>43</v>
      </c>
      <c r="H44" s="236"/>
      <c r="I44" s="163" t="str">
        <f t="shared" si="5"/>
        <v/>
      </c>
      <c r="J44" s="163" t="str">
        <f>IFERROR(SMALL(I$2:I$100,ROWS($E$2:I44)),"")</f>
        <v/>
      </c>
      <c r="K44" s="163" t="str">
        <f t="shared" si="0"/>
        <v/>
      </c>
      <c r="M44" s="23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5">
      <c r="A45" s="162">
        <f>ROWS(A$2:$B45)</f>
        <v>44</v>
      </c>
      <c r="B45"/>
      <c r="C45"/>
      <c r="D45"/>
      <c r="E45"/>
      <c r="F45" s="163" t="str">
        <f t="shared" si="4"/>
        <v>//</v>
      </c>
      <c r="G45" s="162">
        <f>ROWS($B$2:G45)</f>
        <v>44</v>
      </c>
      <c r="H45" s="236"/>
      <c r="I45" s="163" t="str">
        <f t="shared" si="5"/>
        <v/>
      </c>
      <c r="J45" s="163" t="str">
        <f>IFERROR(SMALL(I$2:I$100,ROWS($E$2:I45)),"")</f>
        <v/>
      </c>
      <c r="K45" s="163" t="str">
        <f t="shared" si="0"/>
        <v/>
      </c>
      <c r="M45" s="23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5">
      <c r="A46" s="162">
        <f>ROWS(A$2:$B46)</f>
        <v>45</v>
      </c>
      <c r="B46"/>
      <c r="C46"/>
      <c r="D46"/>
      <c r="E46"/>
      <c r="F46" s="163" t="str">
        <f t="shared" si="4"/>
        <v>//</v>
      </c>
      <c r="G46" s="162">
        <f>ROWS($B$2:G46)</f>
        <v>45</v>
      </c>
      <c r="H46" s="236"/>
      <c r="I46" s="163" t="str">
        <f t="shared" si="5"/>
        <v/>
      </c>
      <c r="J46" s="163" t="str">
        <f>IFERROR(SMALL(I$2:I$100,ROWS($E$2:I46)),"")</f>
        <v/>
      </c>
      <c r="K46" s="163" t="str">
        <f t="shared" si="0"/>
        <v/>
      </c>
      <c r="M46" s="23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5">
      <c r="A47" s="162">
        <f>ROWS(A$2:$B47)</f>
        <v>46</v>
      </c>
      <c r="B47"/>
      <c r="C47"/>
      <c r="D47"/>
      <c r="E47"/>
      <c r="F47" s="163" t="str">
        <f t="shared" si="4"/>
        <v>//</v>
      </c>
      <c r="G47" s="162">
        <f>ROWS($B$2:G47)</f>
        <v>46</v>
      </c>
      <c r="H47" s="236"/>
      <c r="I47" s="163" t="str">
        <f t="shared" si="5"/>
        <v/>
      </c>
      <c r="J47" s="163" t="str">
        <f>IFERROR(SMALL(I$2:I$100,ROWS($E$2:I47)),"")</f>
        <v/>
      </c>
      <c r="K47" s="163" t="str">
        <f t="shared" si="0"/>
        <v/>
      </c>
      <c r="M47" s="23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5">
      <c r="A48" s="162">
        <f>ROWS(A$2:$B48)</f>
        <v>47</v>
      </c>
      <c r="B48"/>
      <c r="C48"/>
      <c r="D48"/>
      <c r="E48"/>
      <c r="F48" s="163" t="str">
        <f t="shared" si="4"/>
        <v>//</v>
      </c>
      <c r="G48" s="162">
        <f>ROWS($B$2:G48)</f>
        <v>47</v>
      </c>
      <c r="H48" s="236"/>
      <c r="I48" s="163" t="str">
        <f t="shared" si="5"/>
        <v/>
      </c>
      <c r="J48" s="163" t="str">
        <f>IFERROR(SMALL(I$2:I$100,ROWS($E$2:I48)),"")</f>
        <v/>
      </c>
      <c r="K48" s="163" t="str">
        <f t="shared" si="0"/>
        <v/>
      </c>
      <c r="M48" s="23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5">
      <c r="A49" s="162">
        <f>ROWS(A$2:$B49)</f>
        <v>48</v>
      </c>
      <c r="B49"/>
      <c r="C49"/>
      <c r="D49"/>
      <c r="E49"/>
      <c r="F49" s="163" t="str">
        <f t="shared" si="4"/>
        <v>//</v>
      </c>
      <c r="G49" s="162">
        <f>ROWS($B$2:G49)</f>
        <v>48</v>
      </c>
      <c r="H49" s="236"/>
      <c r="I49" s="163" t="str">
        <f t="shared" si="5"/>
        <v/>
      </c>
      <c r="J49" s="163" t="str">
        <f>IFERROR(SMALL(I$2:I$100,ROWS($E$2:I49)),"")</f>
        <v/>
      </c>
      <c r="K49" s="163" t="str">
        <f t="shared" si="0"/>
        <v/>
      </c>
      <c r="M49" s="23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5">
      <c r="A50" s="162">
        <f>ROWS(A$2:$B50)</f>
        <v>49</v>
      </c>
      <c r="B50"/>
      <c r="C50"/>
      <c r="D50"/>
      <c r="E50"/>
      <c r="F50" s="163" t="str">
        <f t="shared" si="4"/>
        <v>//</v>
      </c>
      <c r="G50" s="162">
        <f>ROWS($B$2:G50)</f>
        <v>49</v>
      </c>
      <c r="H50" s="236"/>
      <c r="I50" s="163" t="str">
        <f t="shared" si="5"/>
        <v/>
      </c>
      <c r="J50" s="163" t="str">
        <f>IFERROR(SMALL(I$2:I$100,ROWS($E$2:I50)),"")</f>
        <v/>
      </c>
      <c r="K50" s="163" t="str">
        <f t="shared" si="0"/>
        <v/>
      </c>
      <c r="M50" s="23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5">
      <c r="A51" s="162">
        <f>ROWS(A$2:$B51)</f>
        <v>50</v>
      </c>
      <c r="B51"/>
      <c r="C51"/>
      <c r="D51"/>
      <c r="E51"/>
      <c r="F51" s="163" t="str">
        <f t="shared" si="4"/>
        <v>//</v>
      </c>
      <c r="G51" s="162">
        <f>ROWS($B$2:G51)</f>
        <v>50</v>
      </c>
      <c r="H51" s="236"/>
      <c r="I51" s="163" t="str">
        <f t="shared" si="5"/>
        <v/>
      </c>
      <c r="J51" s="163" t="str">
        <f>IFERROR(SMALL(I$2:I$100,ROWS($E$2:I51)),"")</f>
        <v/>
      </c>
      <c r="K51" s="163" t="str">
        <f t="shared" si="0"/>
        <v/>
      </c>
      <c r="M51" s="23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5">
      <c r="A52" s="162">
        <f>ROWS(A$2:$B52)</f>
        <v>51</v>
      </c>
      <c r="B52"/>
      <c r="C52"/>
      <c r="D52"/>
      <c r="E52"/>
      <c r="F52" s="163" t="str">
        <f t="shared" si="4"/>
        <v>//</v>
      </c>
      <c r="G52" s="162">
        <f>ROWS($B$2:G52)</f>
        <v>51</v>
      </c>
      <c r="H52" s="236"/>
      <c r="I52" s="163" t="str">
        <f t="shared" si="5"/>
        <v/>
      </c>
      <c r="J52" s="163" t="str">
        <f>IFERROR(SMALL(I$2:I$100,ROWS($E$2:I52)),"")</f>
        <v/>
      </c>
      <c r="K52" s="163" t="str">
        <f t="shared" si="0"/>
        <v/>
      </c>
      <c r="M52" s="23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5">
      <c r="A53" s="162">
        <f>ROWS(A$2:$B53)</f>
        <v>52</v>
      </c>
      <c r="B53"/>
      <c r="C53"/>
      <c r="D53"/>
      <c r="E53"/>
      <c r="F53" s="163" t="str">
        <f t="shared" si="4"/>
        <v>//</v>
      </c>
      <c r="G53" s="162">
        <f>ROWS($B$2:G53)</f>
        <v>52</v>
      </c>
      <c r="H53" s="236"/>
      <c r="I53" s="163" t="str">
        <f t="shared" si="5"/>
        <v/>
      </c>
      <c r="J53" s="163" t="str">
        <f>IFERROR(SMALL(I$2:I$100,ROWS($E$2:I53)),"")</f>
        <v/>
      </c>
      <c r="K53" s="163" t="str">
        <f t="shared" si="0"/>
        <v/>
      </c>
      <c r="M53" s="23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5">
      <c r="A54" s="162">
        <f>ROWS(A$2:$B54)</f>
        <v>53</v>
      </c>
      <c r="B54"/>
      <c r="C54"/>
      <c r="D54"/>
      <c r="E54"/>
      <c r="F54" s="163" t="str">
        <f t="shared" si="4"/>
        <v>//</v>
      </c>
      <c r="G54" s="162">
        <f>ROWS($B$2:G54)</f>
        <v>53</v>
      </c>
      <c r="H54" s="236"/>
      <c r="I54" s="163" t="str">
        <f t="shared" si="5"/>
        <v/>
      </c>
      <c r="J54" s="163" t="str">
        <f>IFERROR(SMALL(I$2:I$100,ROWS($E$2:I54)),"")</f>
        <v/>
      </c>
      <c r="K54" s="163" t="str">
        <f t="shared" si="0"/>
        <v/>
      </c>
      <c r="M54" s="23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5">
      <c r="A55" s="162">
        <f>ROWS(A$2:$B55)</f>
        <v>54</v>
      </c>
      <c r="B55"/>
      <c r="C55"/>
      <c r="D55"/>
      <c r="E55"/>
      <c r="F55" s="163" t="str">
        <f t="shared" si="4"/>
        <v>//</v>
      </c>
      <c r="G55" s="162">
        <f>ROWS($B$2:G55)</f>
        <v>54</v>
      </c>
      <c r="H55" s="236"/>
      <c r="I55" s="163" t="str">
        <f t="shared" si="5"/>
        <v/>
      </c>
      <c r="J55" s="163" t="str">
        <f>IFERROR(SMALL(I$2:I$100,ROWS($E$2:I55)),"")</f>
        <v/>
      </c>
      <c r="K55" s="163" t="str">
        <f t="shared" si="0"/>
        <v/>
      </c>
      <c r="M55" s="23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5">
      <c r="A56" s="162">
        <f>ROWS(A$2:$B56)</f>
        <v>55</v>
      </c>
      <c r="B56"/>
      <c r="C56"/>
      <c r="D56"/>
      <c r="E56"/>
      <c r="F56" s="163" t="str">
        <f t="shared" si="4"/>
        <v>//</v>
      </c>
      <c r="G56" s="162">
        <f>ROWS($B$2:G56)</f>
        <v>55</v>
      </c>
      <c r="H56" s="236"/>
      <c r="I56" s="163" t="str">
        <f t="shared" si="5"/>
        <v/>
      </c>
      <c r="J56" s="163" t="str">
        <f>IFERROR(SMALL(I$2:I$100,ROWS($E$2:I56)),"")</f>
        <v/>
      </c>
      <c r="K56" s="163" t="str">
        <f t="shared" si="0"/>
        <v/>
      </c>
      <c r="M56" s="23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5">
      <c r="A57" s="162">
        <f>ROWS(A$2:$B57)</f>
        <v>56</v>
      </c>
      <c r="B57"/>
      <c r="C57"/>
      <c r="D57"/>
      <c r="E57"/>
      <c r="F57" s="163" t="str">
        <f t="shared" si="4"/>
        <v>//</v>
      </c>
      <c r="G57" s="162">
        <f>ROWS($B$2:G57)</f>
        <v>56</v>
      </c>
      <c r="H57" s="236"/>
      <c r="I57" s="163" t="str">
        <f t="shared" si="5"/>
        <v/>
      </c>
      <c r="J57" s="163" t="str">
        <f>IFERROR(SMALL(I$2:I$100,ROWS($E$2:I57)),"")</f>
        <v/>
      </c>
      <c r="K57" s="163" t="str">
        <f t="shared" si="0"/>
        <v/>
      </c>
      <c r="M57" s="23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5">
      <c r="A58" s="162">
        <f>ROWS(A$2:$B58)</f>
        <v>57</v>
      </c>
      <c r="B58"/>
      <c r="C58"/>
      <c r="D58"/>
      <c r="E58"/>
      <c r="F58" s="163" t="str">
        <f t="shared" si="4"/>
        <v>//</v>
      </c>
      <c r="G58" s="162">
        <f>ROWS($B$2:G58)</f>
        <v>57</v>
      </c>
      <c r="H58" s="236"/>
      <c r="I58" s="163" t="str">
        <f t="shared" si="5"/>
        <v/>
      </c>
      <c r="J58" s="163" t="str">
        <f>IFERROR(SMALL(I$2:I$100,ROWS($E$2:I58)),"")</f>
        <v/>
      </c>
      <c r="K58" s="163" t="str">
        <f t="shared" si="0"/>
        <v/>
      </c>
      <c r="M58" s="23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5">
      <c r="A59" s="162">
        <f>ROWS(A$2:$B59)</f>
        <v>58</v>
      </c>
      <c r="B59"/>
      <c r="C59"/>
      <c r="D59"/>
      <c r="E59"/>
      <c r="F59" s="163" t="str">
        <f t="shared" si="4"/>
        <v>//</v>
      </c>
      <c r="G59" s="162">
        <f>ROWS($B$2:G59)</f>
        <v>58</v>
      </c>
      <c r="H59" s="236"/>
      <c r="I59" s="163" t="str">
        <f t="shared" si="5"/>
        <v/>
      </c>
      <c r="J59" s="163" t="str">
        <f>IFERROR(SMALL(I$2:I$100,ROWS($E$2:I59)),"")</f>
        <v/>
      </c>
      <c r="K59" s="163" t="str">
        <f t="shared" si="0"/>
        <v/>
      </c>
      <c r="M59" s="23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5">
      <c r="A60" s="162">
        <f>ROWS(A$2:$B60)</f>
        <v>59</v>
      </c>
      <c r="B60"/>
      <c r="C60"/>
      <c r="D60"/>
      <c r="E60"/>
      <c r="F60" s="163" t="str">
        <f t="shared" si="4"/>
        <v>//</v>
      </c>
      <c r="G60" s="162">
        <f>ROWS($B$2:G60)</f>
        <v>59</v>
      </c>
      <c r="H60" s="236"/>
      <c r="I60" s="163" t="str">
        <f t="shared" si="5"/>
        <v/>
      </c>
      <c r="J60" s="163" t="str">
        <f>IFERROR(SMALL(I$2:I$100,ROWS($E$2:I60)),"")</f>
        <v/>
      </c>
      <c r="K60" s="163" t="str">
        <f t="shared" si="0"/>
        <v/>
      </c>
      <c r="M60" s="23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5">
      <c r="A61" s="162">
        <f>ROWS(A$2:$B61)</f>
        <v>60</v>
      </c>
      <c r="B61"/>
      <c r="C61"/>
      <c r="D61"/>
      <c r="E61"/>
      <c r="F61" s="163" t="str">
        <f t="shared" si="4"/>
        <v>//</v>
      </c>
      <c r="G61" s="162">
        <f>ROWS($B$2:G61)</f>
        <v>60</v>
      </c>
      <c r="H61" s="236"/>
      <c r="I61" s="163" t="str">
        <f t="shared" si="5"/>
        <v/>
      </c>
      <c r="J61" s="163" t="str">
        <f>IFERROR(SMALL(I$2:I$100,ROWS($E$2:I61)),"")</f>
        <v/>
      </c>
      <c r="K61" s="163" t="str">
        <f t="shared" si="0"/>
        <v/>
      </c>
      <c r="M61" s="23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5">
      <c r="A62" s="162">
        <f>ROWS(A$2:$B62)</f>
        <v>61</v>
      </c>
      <c r="B62"/>
      <c r="C62"/>
      <c r="D62"/>
      <c r="E62"/>
      <c r="F62" s="163" t="str">
        <f t="shared" si="4"/>
        <v>//</v>
      </c>
      <c r="G62" s="162">
        <f>ROWS($B$2:G62)</f>
        <v>61</v>
      </c>
      <c r="H62" s="236"/>
      <c r="I62" s="163" t="str">
        <f t="shared" si="5"/>
        <v/>
      </c>
      <c r="J62" s="163" t="str">
        <f>IFERROR(SMALL(I$2:I$100,ROWS($E$2:I62)),"")</f>
        <v/>
      </c>
      <c r="K62" s="163" t="str">
        <f t="shared" si="0"/>
        <v/>
      </c>
      <c r="M62" s="23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5">
      <c r="A63" s="162">
        <f>ROWS(A$2:$B63)</f>
        <v>62</v>
      </c>
      <c r="B63"/>
      <c r="C63"/>
      <c r="D63"/>
      <c r="E63"/>
      <c r="F63" s="163" t="str">
        <f t="shared" si="4"/>
        <v>//</v>
      </c>
      <c r="G63" s="162">
        <f>ROWS($B$2:G63)</f>
        <v>62</v>
      </c>
      <c r="H63" s="236"/>
      <c r="I63" s="163" t="str">
        <f t="shared" si="5"/>
        <v/>
      </c>
      <c r="J63" s="163" t="str">
        <f>IFERROR(SMALL(I$2:I$100,ROWS($E$2:I63)),"")</f>
        <v/>
      </c>
      <c r="K63" s="163" t="str">
        <f t="shared" si="0"/>
        <v/>
      </c>
      <c r="M63" s="23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5">
      <c r="A64" s="162">
        <f>ROWS(A$2:$B64)</f>
        <v>63</v>
      </c>
      <c r="B64"/>
      <c r="C64"/>
      <c r="D64"/>
      <c r="E64"/>
      <c r="F64" s="163" t="str">
        <f t="shared" si="4"/>
        <v>//</v>
      </c>
      <c r="G64" s="162">
        <f>ROWS($B$2:G64)</f>
        <v>63</v>
      </c>
      <c r="H64" s="236"/>
      <c r="I64" s="163" t="str">
        <f t="shared" si="5"/>
        <v/>
      </c>
      <c r="J64" s="163" t="str">
        <f>IFERROR(SMALL(I$2:I$100,ROWS($E$2:I64)),"")</f>
        <v/>
      </c>
      <c r="K64" s="163" t="str">
        <f t="shared" si="0"/>
        <v/>
      </c>
      <c r="M64" s="23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5">
      <c r="A65" s="162">
        <f>ROWS(A$2:$B65)</f>
        <v>64</v>
      </c>
      <c r="B65"/>
      <c r="C65"/>
      <c r="D65"/>
      <c r="E65"/>
      <c r="F65" s="163" t="str">
        <f t="shared" si="4"/>
        <v>//</v>
      </c>
      <c r="G65" s="162">
        <f>ROWS($B$2:G65)</f>
        <v>64</v>
      </c>
      <c r="H65" s="236"/>
      <c r="I65" s="163" t="str">
        <f t="shared" si="5"/>
        <v/>
      </c>
      <c r="J65" s="163" t="str">
        <f>IFERROR(SMALL(I$2:I$100,ROWS($E$2:I65)),"")</f>
        <v/>
      </c>
      <c r="K65" s="163" t="str">
        <f t="shared" si="0"/>
        <v/>
      </c>
      <c r="M65" s="23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5">
      <c r="A66" s="162">
        <f>ROWS(A$2:$B66)</f>
        <v>65</v>
      </c>
      <c r="B66"/>
      <c r="C66"/>
      <c r="D66"/>
      <c r="E66"/>
      <c r="F66" s="163" t="str">
        <f t="shared" si="4"/>
        <v>//</v>
      </c>
      <c r="G66" s="162">
        <f>ROWS($B$2:G66)</f>
        <v>65</v>
      </c>
      <c r="H66" s="236"/>
      <c r="I66" s="163" t="str">
        <f t="shared" si="5"/>
        <v/>
      </c>
      <c r="J66" s="163" t="str">
        <f>IFERROR(SMALL(I$2:I$100,ROWS($E$2:I66)),"")</f>
        <v/>
      </c>
      <c r="K66" s="163" t="str">
        <f t="shared" ref="K66:K100" si="12">IFERROR(VLOOKUP(J66,A:B,2,0),IF(J65&lt;&gt;"","&lt;Neu&gt;",""))</f>
        <v/>
      </c>
      <c r="M66" s="23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5">
      <c r="A67" s="162">
        <f>ROWS(A$2:$B67)</f>
        <v>66</v>
      </c>
      <c r="B67"/>
      <c r="C67"/>
      <c r="D67"/>
      <c r="E67"/>
      <c r="F67" s="163" t="str">
        <f t="shared" ref="F67:F100" si="16">B67&amp;"/"&amp;C67&amp;"/"&amp;D67</f>
        <v>//</v>
      </c>
      <c r="G67" s="162">
        <f>ROWS($B$2:G67)</f>
        <v>66</v>
      </c>
      <c r="H67" s="236"/>
      <c r="I67" s="163" t="str">
        <f t="shared" ref="I67:I100" si="17">IF(B67=B66,"",IF(LEN(B67)&lt;1,"",A67))</f>
        <v/>
      </c>
      <c r="J67" s="163" t="str">
        <f>IFERROR(SMALL(I$2:I$100,ROWS($E$2:I67)),"")</f>
        <v/>
      </c>
      <c r="K67" s="163" t="str">
        <f t="shared" si="12"/>
        <v/>
      </c>
      <c r="M67" s="23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5">
      <c r="A68" s="162">
        <f>ROWS(A$2:$B68)</f>
        <v>67</v>
      </c>
      <c r="B68"/>
      <c r="C68"/>
      <c r="D68"/>
      <c r="E68"/>
      <c r="F68" s="163" t="str">
        <f t="shared" si="16"/>
        <v>//</v>
      </c>
      <c r="G68" s="162">
        <f>ROWS($B$2:G68)</f>
        <v>67</v>
      </c>
      <c r="H68" s="236"/>
      <c r="I68" s="163" t="str">
        <f t="shared" si="17"/>
        <v/>
      </c>
      <c r="J68" s="163" t="str">
        <f>IFERROR(SMALL(I$2:I$100,ROWS($E$2:I68)),"")</f>
        <v/>
      </c>
      <c r="K68" s="163" t="str">
        <f t="shared" si="12"/>
        <v/>
      </c>
      <c r="M68" s="23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5">
      <c r="A69" s="162">
        <f>ROWS(A$2:$B69)</f>
        <v>68</v>
      </c>
      <c r="B69"/>
      <c r="C69"/>
      <c r="D69"/>
      <c r="E69"/>
      <c r="F69" s="163" t="str">
        <f t="shared" si="16"/>
        <v>//</v>
      </c>
      <c r="G69" s="162">
        <f>ROWS($B$2:G69)</f>
        <v>68</v>
      </c>
      <c r="H69" s="236"/>
      <c r="I69" s="163" t="str">
        <f t="shared" si="17"/>
        <v/>
      </c>
      <c r="J69" s="163" t="str">
        <f>IFERROR(SMALL(I$2:I$100,ROWS($E$2:I69)),"")</f>
        <v/>
      </c>
      <c r="K69" s="163" t="str">
        <f t="shared" si="12"/>
        <v/>
      </c>
      <c r="M69" s="23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5">
      <c r="A70" s="162">
        <f>ROWS(A$2:$B70)</f>
        <v>69</v>
      </c>
      <c r="B70"/>
      <c r="C70"/>
      <c r="D70"/>
      <c r="E70"/>
      <c r="F70" s="163" t="str">
        <f t="shared" si="16"/>
        <v>//</v>
      </c>
      <c r="G70" s="162">
        <f>ROWS($B$2:G70)</f>
        <v>69</v>
      </c>
      <c r="H70" s="236"/>
      <c r="I70" s="163" t="str">
        <f t="shared" si="17"/>
        <v/>
      </c>
      <c r="J70" s="163" t="str">
        <f>IFERROR(SMALL(I$2:I$100,ROWS($E$2:I70)),"")</f>
        <v/>
      </c>
      <c r="K70" s="163" t="str">
        <f t="shared" si="12"/>
        <v/>
      </c>
      <c r="M70" s="23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5">
      <c r="A71" s="162">
        <f>ROWS(A$2:$B71)</f>
        <v>70</v>
      </c>
      <c r="B71"/>
      <c r="C71"/>
      <c r="D71"/>
      <c r="E71"/>
      <c r="F71" s="163" t="str">
        <f t="shared" si="16"/>
        <v>//</v>
      </c>
      <c r="G71" s="162">
        <f>ROWS($B$2:G71)</f>
        <v>70</v>
      </c>
      <c r="H71" s="236"/>
      <c r="I71" s="163" t="str">
        <f t="shared" si="17"/>
        <v/>
      </c>
      <c r="J71" s="163" t="str">
        <f>IFERROR(SMALL(I$2:I$100,ROWS($E$2:I71)),"")</f>
        <v/>
      </c>
      <c r="K71" s="163" t="str">
        <f t="shared" si="12"/>
        <v/>
      </c>
      <c r="M71" s="23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5">
      <c r="A72" s="162">
        <f>ROWS(A$2:$B72)</f>
        <v>71</v>
      </c>
      <c r="B72"/>
      <c r="C72"/>
      <c r="D72"/>
      <c r="E72"/>
      <c r="F72" s="163" t="str">
        <f t="shared" si="16"/>
        <v>//</v>
      </c>
      <c r="G72" s="162">
        <f>ROWS($B$2:G72)</f>
        <v>71</v>
      </c>
      <c r="H72" s="236"/>
      <c r="I72" s="163" t="str">
        <f t="shared" si="17"/>
        <v/>
      </c>
      <c r="J72" s="163" t="str">
        <f>IFERROR(SMALL(I$2:I$100,ROWS($E$2:I72)),"")</f>
        <v/>
      </c>
      <c r="K72" s="163" t="str">
        <f t="shared" si="12"/>
        <v/>
      </c>
      <c r="M72" s="23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5">
      <c r="A73" s="162">
        <f>ROWS(A$2:$B73)</f>
        <v>72</v>
      </c>
      <c r="B73"/>
      <c r="C73"/>
      <c r="D73"/>
      <c r="E73"/>
      <c r="F73" s="163" t="str">
        <f t="shared" si="16"/>
        <v>//</v>
      </c>
      <c r="G73" s="162">
        <f>ROWS($B$2:G73)</f>
        <v>72</v>
      </c>
      <c r="H73" s="236"/>
      <c r="I73" s="163" t="str">
        <f t="shared" si="17"/>
        <v/>
      </c>
      <c r="J73" s="163" t="str">
        <f>IFERROR(SMALL(I$2:I$100,ROWS($E$2:I73)),"")</f>
        <v/>
      </c>
      <c r="K73" s="163" t="str">
        <f t="shared" si="12"/>
        <v/>
      </c>
      <c r="M73" s="23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5">
      <c r="A74" s="162">
        <f>ROWS(A$2:$B74)</f>
        <v>73</v>
      </c>
      <c r="B74"/>
      <c r="C74"/>
      <c r="D74"/>
      <c r="E74"/>
      <c r="F74" s="163" t="str">
        <f t="shared" si="16"/>
        <v>//</v>
      </c>
      <c r="G74" s="162">
        <f>ROWS($B$2:G74)</f>
        <v>73</v>
      </c>
      <c r="H74" s="236"/>
      <c r="I74" s="163" t="str">
        <f t="shared" si="17"/>
        <v/>
      </c>
      <c r="J74" s="163" t="str">
        <f>IFERROR(SMALL(I$2:I$100,ROWS($E$2:I74)),"")</f>
        <v/>
      </c>
      <c r="K74" s="163" t="str">
        <f t="shared" si="12"/>
        <v/>
      </c>
      <c r="M74" s="23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5">
      <c r="A75" s="162">
        <f>ROWS(A$2:$B75)</f>
        <v>74</v>
      </c>
      <c r="B75"/>
      <c r="C75"/>
      <c r="D75"/>
      <c r="E75"/>
      <c r="F75" s="163" t="str">
        <f t="shared" si="16"/>
        <v>//</v>
      </c>
      <c r="G75" s="162">
        <f>ROWS($B$2:G75)</f>
        <v>74</v>
      </c>
      <c r="H75" s="236"/>
      <c r="I75" s="163" t="str">
        <f t="shared" si="17"/>
        <v/>
      </c>
      <c r="J75" s="163" t="str">
        <f>IFERROR(SMALL(I$2:I$100,ROWS($E$2:I75)),"")</f>
        <v/>
      </c>
      <c r="K75" s="163" t="str">
        <f t="shared" si="12"/>
        <v/>
      </c>
      <c r="M75" s="23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5">
      <c r="A76" s="162">
        <f>ROWS(A$2:$B76)</f>
        <v>75</v>
      </c>
      <c r="B76"/>
      <c r="C76"/>
      <c r="D76"/>
      <c r="E76"/>
      <c r="F76" s="163" t="str">
        <f t="shared" si="16"/>
        <v>//</v>
      </c>
      <c r="G76" s="162">
        <f>ROWS($B$2:G76)</f>
        <v>75</v>
      </c>
      <c r="H76" s="236"/>
      <c r="I76" s="163" t="str">
        <f t="shared" si="17"/>
        <v/>
      </c>
      <c r="J76" s="163" t="str">
        <f>IFERROR(SMALL(I$2:I$100,ROWS($E$2:I76)),"")</f>
        <v/>
      </c>
      <c r="K76" s="163" t="str">
        <f t="shared" si="12"/>
        <v/>
      </c>
      <c r="M76" s="23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5">
      <c r="A77" s="162">
        <f>ROWS(A$2:$B77)</f>
        <v>76</v>
      </c>
      <c r="B77"/>
      <c r="C77"/>
      <c r="D77"/>
      <c r="E77"/>
      <c r="F77" s="163" t="str">
        <f t="shared" si="16"/>
        <v>//</v>
      </c>
      <c r="G77" s="162">
        <f>ROWS($B$2:G77)</f>
        <v>76</v>
      </c>
      <c r="H77" s="236"/>
      <c r="I77" s="163" t="str">
        <f t="shared" si="17"/>
        <v/>
      </c>
      <c r="J77" s="163" t="str">
        <f>IFERROR(SMALL(I$2:I$100,ROWS($E$2:I77)),"")</f>
        <v/>
      </c>
      <c r="K77" s="163" t="str">
        <f t="shared" si="12"/>
        <v/>
      </c>
      <c r="M77" s="23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5">
      <c r="A78" s="162">
        <f>ROWS(A$2:$B78)</f>
        <v>77</v>
      </c>
      <c r="B78"/>
      <c r="C78"/>
      <c r="D78"/>
      <c r="E78"/>
      <c r="F78" s="163" t="str">
        <f t="shared" si="16"/>
        <v>//</v>
      </c>
      <c r="G78" s="162">
        <f>ROWS($B$2:G78)</f>
        <v>77</v>
      </c>
      <c r="H78" s="236"/>
      <c r="I78" s="163" t="str">
        <f t="shared" si="17"/>
        <v/>
      </c>
      <c r="J78" s="163" t="str">
        <f>IFERROR(SMALL(I$2:I$100,ROWS($E$2:I78)),"")</f>
        <v/>
      </c>
      <c r="K78" s="163" t="str">
        <f t="shared" si="12"/>
        <v/>
      </c>
      <c r="M78" s="23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5">
      <c r="A79" s="162">
        <f>ROWS(A$2:$B79)</f>
        <v>78</v>
      </c>
      <c r="B79"/>
      <c r="C79"/>
      <c r="D79"/>
      <c r="E79"/>
      <c r="F79" s="163" t="str">
        <f t="shared" si="16"/>
        <v>//</v>
      </c>
      <c r="G79" s="162">
        <f>ROWS($B$2:G79)</f>
        <v>78</v>
      </c>
      <c r="H79" s="236"/>
      <c r="I79" s="163" t="str">
        <f t="shared" si="17"/>
        <v/>
      </c>
      <c r="J79" s="163" t="str">
        <f>IFERROR(SMALL(I$2:I$100,ROWS($E$2:I79)),"")</f>
        <v/>
      </c>
      <c r="K79" s="163" t="str">
        <f t="shared" si="12"/>
        <v/>
      </c>
      <c r="M79" s="23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5">
      <c r="A80" s="162">
        <f>ROWS(A$2:$B80)</f>
        <v>79</v>
      </c>
      <c r="B80"/>
      <c r="C80"/>
      <c r="D80"/>
      <c r="E80"/>
      <c r="F80" s="163" t="str">
        <f t="shared" si="16"/>
        <v>//</v>
      </c>
      <c r="G80" s="162">
        <f>ROWS($B$2:G80)</f>
        <v>79</v>
      </c>
      <c r="H80" s="236"/>
      <c r="I80" s="163" t="str">
        <f t="shared" si="17"/>
        <v/>
      </c>
      <c r="J80" s="163" t="str">
        <f>IFERROR(SMALL(I$2:I$100,ROWS($E$2:I80)),"")</f>
        <v/>
      </c>
      <c r="K80" s="163" t="str">
        <f t="shared" si="12"/>
        <v/>
      </c>
      <c r="M80" s="23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5">
      <c r="A81" s="162">
        <f>ROWS(A$2:$B81)</f>
        <v>80</v>
      </c>
      <c r="B81"/>
      <c r="C81"/>
      <c r="D81"/>
      <c r="E81"/>
      <c r="F81" s="163" t="str">
        <f t="shared" si="16"/>
        <v>//</v>
      </c>
      <c r="G81" s="162">
        <f>ROWS($B$2:G81)</f>
        <v>80</v>
      </c>
      <c r="H81" s="236"/>
      <c r="I81" s="163" t="str">
        <f t="shared" si="17"/>
        <v/>
      </c>
      <c r="J81" s="163" t="str">
        <f>IFERROR(SMALL(I$2:I$100,ROWS($E$2:I81)),"")</f>
        <v/>
      </c>
      <c r="K81" s="163" t="str">
        <f t="shared" si="12"/>
        <v/>
      </c>
      <c r="M81" s="23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5">
      <c r="A82" s="162">
        <f>ROWS(A$2:$B82)</f>
        <v>81</v>
      </c>
      <c r="B82"/>
      <c r="C82"/>
      <c r="D82"/>
      <c r="E82"/>
      <c r="F82" s="163" t="str">
        <f t="shared" si="16"/>
        <v>//</v>
      </c>
      <c r="G82" s="162">
        <f>ROWS($B$2:G82)</f>
        <v>81</v>
      </c>
      <c r="H82" s="236"/>
      <c r="I82" s="163" t="str">
        <f t="shared" si="17"/>
        <v/>
      </c>
      <c r="J82" s="163" t="str">
        <f>IFERROR(SMALL(I$2:I$100,ROWS($E$2:I82)),"")</f>
        <v/>
      </c>
      <c r="K82" s="163" t="str">
        <f t="shared" si="12"/>
        <v/>
      </c>
      <c r="M82" s="23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5">
      <c r="A83" s="162">
        <f>ROWS(A$2:$B83)</f>
        <v>82</v>
      </c>
      <c r="B83"/>
      <c r="C83"/>
      <c r="D83"/>
      <c r="E83"/>
      <c r="F83" s="163" t="str">
        <f t="shared" si="16"/>
        <v>//</v>
      </c>
      <c r="G83" s="162">
        <f>ROWS($B$2:G83)</f>
        <v>82</v>
      </c>
      <c r="H83" s="236"/>
      <c r="I83" s="163" t="str">
        <f t="shared" si="17"/>
        <v/>
      </c>
      <c r="J83" s="163" t="str">
        <f>IFERROR(SMALL(I$2:I$100,ROWS($E$2:I83)),"")</f>
        <v/>
      </c>
      <c r="K83" s="163" t="str">
        <f t="shared" si="12"/>
        <v/>
      </c>
      <c r="M83" s="23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5">
      <c r="A84" s="162">
        <f>ROWS(A$2:$B84)</f>
        <v>83</v>
      </c>
      <c r="B84"/>
      <c r="C84"/>
      <c r="D84"/>
      <c r="E84"/>
      <c r="F84" s="163" t="str">
        <f t="shared" si="16"/>
        <v>//</v>
      </c>
      <c r="G84" s="162">
        <f>ROWS($B$2:G84)</f>
        <v>83</v>
      </c>
      <c r="H84" s="236"/>
      <c r="I84" s="163" t="str">
        <f t="shared" si="17"/>
        <v/>
      </c>
      <c r="J84" s="163" t="str">
        <f>IFERROR(SMALL(I$2:I$100,ROWS($E$2:I84)),"")</f>
        <v/>
      </c>
      <c r="K84" s="163" t="str">
        <f t="shared" si="12"/>
        <v/>
      </c>
      <c r="M84" s="23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5">
      <c r="A85" s="162">
        <f>ROWS(A$2:$B85)</f>
        <v>84</v>
      </c>
      <c r="B85"/>
      <c r="C85"/>
      <c r="D85"/>
      <c r="E85"/>
      <c r="F85" s="163" t="str">
        <f t="shared" si="16"/>
        <v>//</v>
      </c>
      <c r="G85" s="162">
        <f>ROWS($B$2:G85)</f>
        <v>84</v>
      </c>
      <c r="H85" s="236"/>
      <c r="I85" s="163" t="str">
        <f t="shared" si="17"/>
        <v/>
      </c>
      <c r="J85" s="163" t="str">
        <f>IFERROR(SMALL(I$2:I$100,ROWS($E$2:I85)),"")</f>
        <v/>
      </c>
      <c r="K85" s="163" t="str">
        <f t="shared" si="12"/>
        <v/>
      </c>
      <c r="M85" s="23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5">
      <c r="A86" s="162">
        <f>ROWS(A$2:$B86)</f>
        <v>85</v>
      </c>
      <c r="B86"/>
      <c r="C86"/>
      <c r="D86"/>
      <c r="E86"/>
      <c r="F86" s="163" t="str">
        <f t="shared" si="16"/>
        <v>//</v>
      </c>
      <c r="G86" s="162">
        <f>ROWS($B$2:G86)</f>
        <v>85</v>
      </c>
      <c r="H86" s="236"/>
      <c r="I86" s="163" t="str">
        <f t="shared" si="17"/>
        <v/>
      </c>
      <c r="J86" s="163" t="str">
        <f>IFERROR(SMALL(I$2:I$100,ROWS($E$2:I86)),"")</f>
        <v/>
      </c>
      <c r="K86" s="163" t="str">
        <f t="shared" si="12"/>
        <v/>
      </c>
      <c r="M86" s="23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5">
      <c r="A87" s="162">
        <f>ROWS(A$2:$B87)</f>
        <v>86</v>
      </c>
      <c r="B87"/>
      <c r="C87"/>
      <c r="D87"/>
      <c r="E87"/>
      <c r="F87" s="163" t="str">
        <f t="shared" si="16"/>
        <v>//</v>
      </c>
      <c r="G87" s="162">
        <f>ROWS($B$2:G87)</f>
        <v>86</v>
      </c>
      <c r="H87" s="236"/>
      <c r="I87" s="163" t="str">
        <f t="shared" si="17"/>
        <v/>
      </c>
      <c r="J87" s="163" t="str">
        <f>IFERROR(SMALL(I$2:I$100,ROWS($E$2:I87)),"")</f>
        <v/>
      </c>
      <c r="K87" s="163" t="str">
        <f t="shared" si="12"/>
        <v/>
      </c>
      <c r="M87" s="23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5">
      <c r="A88" s="162">
        <f>ROWS(A$2:$B88)</f>
        <v>87</v>
      </c>
      <c r="B88"/>
      <c r="C88"/>
      <c r="D88"/>
      <c r="E88"/>
      <c r="F88" s="163" t="str">
        <f t="shared" si="16"/>
        <v>//</v>
      </c>
      <c r="G88" s="162">
        <f>ROWS($B$2:G88)</f>
        <v>87</v>
      </c>
      <c r="H88" s="236"/>
      <c r="I88" s="163" t="str">
        <f t="shared" si="17"/>
        <v/>
      </c>
      <c r="J88" s="163" t="str">
        <f>IFERROR(SMALL(I$2:I$100,ROWS($E$2:I88)),"")</f>
        <v/>
      </c>
      <c r="K88" s="163" t="str">
        <f t="shared" si="12"/>
        <v/>
      </c>
      <c r="M88" s="23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5">
      <c r="A89" s="162">
        <f>ROWS(A$2:$B89)</f>
        <v>88</v>
      </c>
      <c r="B89"/>
      <c r="C89"/>
      <c r="D89"/>
      <c r="E89"/>
      <c r="F89" s="163" t="str">
        <f t="shared" si="16"/>
        <v>//</v>
      </c>
      <c r="G89" s="162">
        <f>ROWS($B$2:G89)</f>
        <v>88</v>
      </c>
      <c r="H89" s="236"/>
      <c r="I89" s="163" t="str">
        <f t="shared" si="17"/>
        <v/>
      </c>
      <c r="J89" s="163" t="str">
        <f>IFERROR(SMALL(I$2:I$100,ROWS($E$2:I89)),"")</f>
        <v/>
      </c>
      <c r="K89" s="163" t="str">
        <f t="shared" si="12"/>
        <v/>
      </c>
      <c r="M89" s="23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5">
      <c r="A90" s="162">
        <f>ROWS(A$2:$B90)</f>
        <v>89</v>
      </c>
      <c r="B90"/>
      <c r="C90"/>
      <c r="D90"/>
      <c r="E90"/>
      <c r="F90" s="163" t="str">
        <f t="shared" si="16"/>
        <v>//</v>
      </c>
      <c r="G90" s="162">
        <f>ROWS($B$2:G90)</f>
        <v>89</v>
      </c>
      <c r="H90" s="236"/>
      <c r="I90" s="163" t="str">
        <f t="shared" si="17"/>
        <v/>
      </c>
      <c r="J90" s="163" t="str">
        <f>IFERROR(SMALL(I$2:I$100,ROWS($E$2:I90)),"")</f>
        <v/>
      </c>
      <c r="K90" s="163" t="str">
        <f t="shared" si="12"/>
        <v/>
      </c>
      <c r="M90" s="23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5">
      <c r="A91" s="162">
        <f>ROWS(A$2:$B91)</f>
        <v>90</v>
      </c>
      <c r="B91"/>
      <c r="C91"/>
      <c r="D91"/>
      <c r="E91"/>
      <c r="F91" s="163" t="str">
        <f t="shared" si="16"/>
        <v>//</v>
      </c>
      <c r="G91" s="162">
        <f>ROWS($B$2:G91)</f>
        <v>90</v>
      </c>
      <c r="H91" s="236"/>
      <c r="I91" s="163" t="str">
        <f t="shared" si="17"/>
        <v/>
      </c>
      <c r="J91" s="163" t="str">
        <f>IFERROR(SMALL(I$2:I$100,ROWS($E$2:I91)),"")</f>
        <v/>
      </c>
      <c r="K91" s="163" t="str">
        <f t="shared" si="12"/>
        <v/>
      </c>
      <c r="M91" s="23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5">
      <c r="A92" s="162">
        <f>ROWS(A$2:$B92)</f>
        <v>91</v>
      </c>
      <c r="B92"/>
      <c r="C92"/>
      <c r="D92"/>
      <c r="E92"/>
      <c r="F92" s="163" t="str">
        <f t="shared" si="16"/>
        <v>//</v>
      </c>
      <c r="G92" s="162">
        <f>ROWS($B$2:G92)</f>
        <v>91</v>
      </c>
      <c r="H92" s="236"/>
      <c r="I92" s="163" t="str">
        <f t="shared" si="17"/>
        <v/>
      </c>
      <c r="J92" s="163" t="str">
        <f>IFERROR(SMALL(I$2:I$100,ROWS($E$2:I92)),"")</f>
        <v/>
      </c>
      <c r="K92" s="163" t="str">
        <f t="shared" si="12"/>
        <v/>
      </c>
      <c r="M92" s="23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5">
      <c r="A93" s="162">
        <f>ROWS(A$2:$B93)</f>
        <v>92</v>
      </c>
      <c r="B93"/>
      <c r="C93"/>
      <c r="D93"/>
      <c r="E93"/>
      <c r="F93" s="163" t="str">
        <f t="shared" si="16"/>
        <v>//</v>
      </c>
      <c r="G93" s="162">
        <f>ROWS($B$2:G93)</f>
        <v>92</v>
      </c>
      <c r="H93" s="236"/>
      <c r="I93" s="163" t="str">
        <f t="shared" si="17"/>
        <v/>
      </c>
      <c r="J93" s="163" t="str">
        <f>IFERROR(SMALL(I$2:I$100,ROWS($E$2:I93)),"")</f>
        <v/>
      </c>
      <c r="K93" s="163" t="str">
        <f t="shared" si="12"/>
        <v/>
      </c>
      <c r="M93" s="23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5">
      <c r="A94" s="162">
        <f>ROWS(A$2:$B94)</f>
        <v>93</v>
      </c>
      <c r="B94"/>
      <c r="C94"/>
      <c r="D94"/>
      <c r="E94"/>
      <c r="F94" s="163" t="str">
        <f t="shared" si="16"/>
        <v>//</v>
      </c>
      <c r="G94" s="162">
        <f>ROWS($B$2:G94)</f>
        <v>93</v>
      </c>
      <c r="H94" s="236"/>
      <c r="I94" s="163" t="str">
        <f t="shared" si="17"/>
        <v/>
      </c>
      <c r="J94" s="163" t="str">
        <f>IFERROR(SMALL(I$2:I$100,ROWS($E$2:I94)),"")</f>
        <v/>
      </c>
      <c r="K94" s="163" t="str">
        <f t="shared" si="12"/>
        <v/>
      </c>
      <c r="M94" s="23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5">
      <c r="A95" s="162">
        <f>ROWS(A$2:$B95)</f>
        <v>94</v>
      </c>
      <c r="B95"/>
      <c r="C95"/>
      <c r="D95"/>
      <c r="E95"/>
      <c r="F95" s="163" t="str">
        <f t="shared" si="16"/>
        <v>//</v>
      </c>
      <c r="G95" s="162">
        <f>ROWS($B$2:G95)</f>
        <v>94</v>
      </c>
      <c r="H95" s="236"/>
      <c r="I95" s="163" t="str">
        <f t="shared" si="17"/>
        <v/>
      </c>
      <c r="J95" s="163" t="str">
        <f>IFERROR(SMALL(I$2:I$100,ROWS($E$2:I95)),"")</f>
        <v/>
      </c>
      <c r="K95" s="163" t="str">
        <f t="shared" si="12"/>
        <v/>
      </c>
      <c r="M95" s="23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5">
      <c r="A96" s="162">
        <f>ROWS(A$2:$B96)</f>
        <v>95</v>
      </c>
      <c r="B96"/>
      <c r="C96"/>
      <c r="D96"/>
      <c r="E96"/>
      <c r="F96" s="163" t="str">
        <f t="shared" si="16"/>
        <v>//</v>
      </c>
      <c r="G96" s="162">
        <f>ROWS($B$2:G96)</f>
        <v>95</v>
      </c>
      <c r="H96" s="236"/>
      <c r="I96" s="163" t="str">
        <f t="shared" si="17"/>
        <v/>
      </c>
      <c r="J96" s="163" t="str">
        <f>IFERROR(SMALL(I$2:I$100,ROWS($E$2:I96)),"")</f>
        <v/>
      </c>
      <c r="K96" s="163" t="str">
        <f t="shared" si="12"/>
        <v/>
      </c>
      <c r="M96" s="23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5">
      <c r="A97" s="162">
        <f>ROWS(A$2:$B97)</f>
        <v>96</v>
      </c>
      <c r="B97"/>
      <c r="C97"/>
      <c r="D97"/>
      <c r="E97"/>
      <c r="F97" s="163" t="str">
        <f t="shared" si="16"/>
        <v>//</v>
      </c>
      <c r="G97" s="162">
        <f>ROWS($B$2:G97)</f>
        <v>96</v>
      </c>
      <c r="H97" s="236"/>
      <c r="I97" s="163" t="str">
        <f t="shared" si="17"/>
        <v/>
      </c>
      <c r="J97" s="163" t="str">
        <f>IFERROR(SMALL(I$2:I$100,ROWS($E$2:I97)),"")</f>
        <v/>
      </c>
      <c r="K97" s="163" t="str">
        <f t="shared" si="12"/>
        <v/>
      </c>
      <c r="M97" s="23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5">
      <c r="A98" s="162">
        <f>ROWS(A$2:$B98)</f>
        <v>97</v>
      </c>
      <c r="B98"/>
      <c r="C98"/>
      <c r="D98"/>
      <c r="E98"/>
      <c r="F98" s="163" t="str">
        <f t="shared" si="16"/>
        <v>//</v>
      </c>
      <c r="G98" s="162">
        <f>ROWS($B$2:G98)</f>
        <v>97</v>
      </c>
      <c r="H98" s="236"/>
      <c r="I98" s="163" t="str">
        <f t="shared" si="17"/>
        <v/>
      </c>
      <c r="J98" s="163" t="str">
        <f>IFERROR(SMALL(I$2:I$100,ROWS($E$2:I98)),"")</f>
        <v/>
      </c>
      <c r="K98" s="163" t="str">
        <f t="shared" si="12"/>
        <v/>
      </c>
      <c r="M98" s="23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5">
      <c r="A99" s="162">
        <f>ROWS(A$2:$B99)</f>
        <v>98</v>
      </c>
      <c r="B99"/>
      <c r="C99"/>
      <c r="D99"/>
      <c r="E99"/>
      <c r="F99" s="163" t="str">
        <f t="shared" si="16"/>
        <v>//</v>
      </c>
      <c r="G99" s="162">
        <f>ROWS($B$2:G99)</f>
        <v>98</v>
      </c>
      <c r="H99" s="236"/>
      <c r="I99" s="163" t="str">
        <f t="shared" si="17"/>
        <v/>
      </c>
      <c r="J99" s="163" t="str">
        <f>IFERROR(SMALL(I$2:I$100,ROWS($E$2:I99)),"")</f>
        <v/>
      </c>
      <c r="K99" s="163" t="str">
        <f t="shared" si="12"/>
        <v/>
      </c>
      <c r="M99" s="23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5">
      <c r="A100" s="162">
        <f>ROWS(A$2:$B100)</f>
        <v>99</v>
      </c>
      <c r="B100"/>
      <c r="C100"/>
      <c r="D100"/>
      <c r="E100"/>
      <c r="F100" s="163" t="str">
        <f t="shared" si="16"/>
        <v>//</v>
      </c>
      <c r="G100" s="162">
        <f>ROWS($B$2:G100)</f>
        <v>99</v>
      </c>
      <c r="H100" s="236"/>
      <c r="I100" s="163" t="str">
        <f t="shared" si="17"/>
        <v/>
      </c>
      <c r="J100" s="163" t="str">
        <f>IFERROR(SMALL(I$2:I$100,ROWS($E$2:I100)),"")</f>
        <v/>
      </c>
      <c r="K100" s="163" t="str">
        <f t="shared" si="12"/>
        <v/>
      </c>
      <c r="M100" s="23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70" customFormat="1" x14ac:dyDescent="0.35">
      <c r="A101" s="168"/>
      <c r="B101" s="169" t="s">
        <v>253</v>
      </c>
    </row>
    <row r="102" spans="1:25" ht="12.5" x14ac:dyDescent="0.25">
      <c r="B102"/>
      <c r="C102"/>
      <c r="D102"/>
      <c r="E102"/>
      <c r="F102"/>
      <c r="G102"/>
      <c r="H102"/>
    </row>
    <row r="103" spans="1:25" ht="12.5" x14ac:dyDescent="0.25">
      <c r="B103"/>
      <c r="C103"/>
      <c r="D103"/>
      <c r="E103"/>
      <c r="F103"/>
      <c r="G103"/>
      <c r="H103"/>
    </row>
    <row r="104" spans="1:25" ht="12.5" x14ac:dyDescent="0.25">
      <c r="B104"/>
      <c r="C104"/>
      <c r="D104"/>
      <c r="E104"/>
      <c r="F104"/>
      <c r="G104"/>
      <c r="H104"/>
    </row>
    <row r="105" spans="1:25" ht="12.5" x14ac:dyDescent="0.25">
      <c r="B105"/>
      <c r="C105"/>
      <c r="D105"/>
      <c r="E105"/>
      <c r="F105"/>
      <c r="G105"/>
      <c r="H105"/>
    </row>
    <row r="106" spans="1:25" ht="12.5" x14ac:dyDescent="0.25">
      <c r="B106"/>
      <c r="C106"/>
      <c r="D106"/>
      <c r="E106"/>
      <c r="F106"/>
      <c r="G106"/>
      <c r="H106"/>
    </row>
    <row r="107" spans="1:25" ht="12.5" x14ac:dyDescent="0.25">
      <c r="B107"/>
      <c r="C107"/>
      <c r="D107"/>
      <c r="E107"/>
      <c r="F107"/>
      <c r="G107"/>
      <c r="H107"/>
    </row>
    <row r="108" spans="1:25" ht="12.5" x14ac:dyDescent="0.25">
      <c r="B108"/>
      <c r="C108"/>
      <c r="D108"/>
      <c r="E108"/>
      <c r="F108"/>
      <c r="G108"/>
      <c r="H108"/>
    </row>
    <row r="109" spans="1:25" ht="12.5" x14ac:dyDescent="0.25">
      <c r="B109"/>
      <c r="C109"/>
      <c r="D109"/>
      <c r="E109"/>
      <c r="F109"/>
      <c r="G109"/>
      <c r="H109"/>
    </row>
    <row r="110" spans="1:25" ht="12.5" x14ac:dyDescent="0.25">
      <c r="B110"/>
      <c r="C110"/>
      <c r="D110"/>
      <c r="E110"/>
      <c r="F110"/>
      <c r="G110"/>
      <c r="H110"/>
    </row>
    <row r="111" spans="1:25" ht="12.5" x14ac:dyDescent="0.25">
      <c r="B111"/>
      <c r="C111"/>
      <c r="D111"/>
      <c r="E111"/>
      <c r="F111"/>
      <c r="G111"/>
      <c r="H111"/>
    </row>
    <row r="112" spans="1:25" ht="12.5" x14ac:dyDescent="0.25">
      <c r="B112"/>
      <c r="C112"/>
      <c r="D112"/>
      <c r="E112"/>
      <c r="F112"/>
      <c r="G112"/>
      <c r="H112"/>
    </row>
    <row r="113" customFormat="1" ht="12.5" x14ac:dyDescent="0.25"/>
    <row r="114" customFormat="1" ht="12.5" x14ac:dyDescent="0.25"/>
    <row r="115" customFormat="1" ht="12.5" x14ac:dyDescent="0.25"/>
    <row r="116" customFormat="1" ht="12.5" x14ac:dyDescent="0.25"/>
    <row r="117" customFormat="1" ht="12.5" x14ac:dyDescent="0.25"/>
  </sheetData>
  <sheetProtection algorithmName="SHA-512" hashValue="EnajRg/EjfxqudrxvGlk6hD+QhAVC+ui6JCSwc4i5lAMcYdP0SqzAmYHsIZ+IpE998Ys20g1/Cc2QWMVyN7YYA==" saltValue="/QHFKosBsrIM4guK41c75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A93A-4B55-4C64-B08B-1B386DAEBE0D}">
  <dimension ref="A1"/>
  <sheetViews>
    <sheetView workbookViewId="0"/>
  </sheetViews>
  <sheetFormatPr baseColWidth="10" defaultColWidth="11.453125" defaultRowHeight="12.5" x14ac:dyDescent="0.25"/>
  <cols>
    <col min="1" max="16384" width="11.453125" style="578"/>
  </cols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E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P h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T n Z U K I p H u A 4 A A A A R A A A A E w A c A E Z v c m 1 1 b G F z L 1 N l Y 3 R p b 2 4 x L m 0 g o h g A K K A U A A A A A A A A A A A A A A A A A A A A A A A A A A A A K 0 5 N L s n M z 1 M I h t C G 1 g B Q S w E C L Q A U A A I A C A D 4 T n Z U B n q W l 6 U A A A D 1 A A A A E g A A A A A A A A A A A A A A A A A A A A A A Q 2 9 u Z m l n L 1 B h Y 2 t h Z 2 U u e G 1 s U E s B A i 0 A F A A C A A g A + E 5 2 V A / K 6 a u k A A A A 6 Q A A A B M A A A A A A A A A A A A A A A A A 8 Q A A A F t D b 2 5 0 Z W 5 0 X 1 R 5 c G V z X S 5 4 b W x Q S w E C L Q A U A A I A C A D 4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S 7 j k Q 5 1 N e k y w c G d G x Z 4 N G A A A A A A S A A A C g A A A A E A A A A P 2 h N 4 h l a w m R L g A 9 w Z N f Z 3 h Q A A A A Z 0 c s 2 U G X A Q N 9 Z R s e m p 9 D c g H l P w Q j + 0 i o K b Z 8 4 f l l N n 0 L M S t t p F O q o 9 W C F x x b f d p F X D m 7 0 K u I V a t e a S o l J C h h 9 o W V 4 o q j G 7 C a 3 X R S B Q y O U c 8 U A A A A y u 1 5 m + F G B A M 7 2 j p B 8 G v 2 c + z C s u Y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Deckblatt_Ex_BmF</vt:lpstr>
      <vt:lpstr>Kalkulation</vt:lpstr>
      <vt:lpstr>Beiblatt Personal</vt:lpstr>
      <vt:lpstr>Beiblatt Gemeinkosten</vt:lpstr>
      <vt:lpstr>Beiblatt Befoerderungskosten</vt:lpstr>
      <vt:lpstr>Controlling</vt:lpstr>
      <vt:lpstr>Traeger_Standort</vt:lpstr>
      <vt:lpstr>Leistungen</vt:lpstr>
      <vt:lpstr>Nebenrechnung</vt:lpstr>
      <vt:lpstr>Foerderart</vt:lpstr>
      <vt:lpstr>'Beiblatt Befoerderungskosten'!Druckbereich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Popovic Milijan</cp:lastModifiedBy>
  <cp:lastPrinted>2021-02-03T09:04:21Z</cp:lastPrinted>
  <dcterms:created xsi:type="dcterms:W3CDTF">2008-01-24T10:32:10Z</dcterms:created>
  <dcterms:modified xsi:type="dcterms:W3CDTF">2022-04-06T12:26:46Z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